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_CDS_P1_G1__">'List1'!$A$109:$L$148</definedName>
    <definedName name="__CDS_P1_G2__">'List1'!$B$111:$L$118</definedName>
    <definedName name="__CDS_P1_G3__">'List1'!$C$113:$L$117</definedName>
    <definedName name="__CDS_P1_G4__">'List1'!$C$115:$F$115</definedName>
    <definedName name="__CDS_TP_G1__">'List1'!$A$159:$L$253</definedName>
    <definedName name="__CDS_TP_G2__">'List1'!$B$161:$L$197</definedName>
    <definedName name="__CDS_TP_G3__">'List1'!$C$163:$L$173</definedName>
    <definedName name="__CDS_TP_G4__">'List1'!$E$165:$M$165</definedName>
    <definedName name="__CDSG1__">'List1'!$A$8:$L$98</definedName>
    <definedName name="__CDSG2__">'List1'!$A$10:$L$21</definedName>
    <definedName name="__CDSG3__">'List1'!$A$12:$L$20</definedName>
    <definedName name="__CDSG4__">'List1'!$C$14:$F$14</definedName>
    <definedName name="__CDSNaslov__">'List1'!$A$1:$L$7</definedName>
    <definedName name="__CDSNaslov_p1__">'List1'!$A$107:$L$108</definedName>
    <definedName name="__CDSNaslov_TP__">'List1'!$A$157:$L$158</definedName>
    <definedName name="__CDSPR_Donos__">'List1'!$A$151:$L$152</definedName>
    <definedName name="__Main__">'List1'!$A$1:$M$256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<sst xmlns="http://schemas.openxmlformats.org/spreadsheetml/2006/main" count="362" uniqueCount="108">
  <si>
    <t>s</t>
  </si>
  <si>
    <t>11</t>
  </si>
  <si>
    <t>31</t>
  </si>
  <si>
    <t>52</t>
  </si>
  <si>
    <t>023</t>
  </si>
  <si>
    <t>3111</t>
  </si>
  <si>
    <t>3114</t>
  </si>
  <si>
    <t>3121</t>
  </si>
  <si>
    <t>3132</t>
  </si>
  <si>
    <t>3211</t>
  </si>
  <si>
    <t>3212</t>
  </si>
  <si>
    <t>3213</t>
  </si>
  <si>
    <t>3221</t>
  </si>
  <si>
    <t>3223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</si>
  <si>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</si>
  <si>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</si>
  <si>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</si>
  <si>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</si>
  <si>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</si>
  <si>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</si>
  <si>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</si>
  <si>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</si>
  <si>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</si>
  <si>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</si>
  <si>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</si>
  <si>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</si>
  <si>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</si>
  <si>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3295</t>
  </si>
  <si>
    <t>3299</t>
  </si>
  <si>
    <t>3431</t>
  </si>
  <si>
    <t>3434</t>
  </si>
  <si>
    <t>4221</t>
  </si>
  <si>
    <t>4227</t>
  </si>
  <si>
    <t>4312</t>
  </si>
  <si>
    <t>6361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</si>
  <si>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</si>
  <si>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</si>
  <si>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</si>
  <si>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</si>
  <si>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</si>
  <si>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</si>
  <si>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</si>
  <si>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</si>
  <si>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</si>
  <si>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A56502801</t>
  </si>
  <si>
    <t>A56502901</t>
  </si>
  <si>
    <t>A78300001</t>
  </si>
  <si>
    <t>A78300101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</si>
  <si>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</si>
  <si>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</si>
  <si>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</si>
  <si>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</si>
  <si>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</si>
  <si>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</si>
  <si>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</si>
  <si>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</si>
  <si>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</si>
  <si>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</si>
  <si>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</si>
  <si>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</si>
  <si>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</si>
  <si>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</si>
  <si>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</si>
  <si>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</si>
  <si>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Zakupnine i najamnine</t>
  </si>
  <si>
    <t>Iz proračuna</t>
  </si>
  <si>
    <t>REBALANS II RASHODA 2022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</si>
  <si>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</si>
  <si>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</si>
  <si>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</si>
  <si>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</si>
  <si>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</si>
  <si>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</si>
  <si>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</si>
  <si>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</si>
  <si>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</si>
  <si>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</si>
  <si>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</si>
  <si>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</si>
  <si>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</si>
  <si>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</si>
  <si>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</si>
  <si>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</si>
  <si>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ADMIN. I UPRAVLJANE OSTALI IZVORI DA BJELOVAR</t>
  </si>
  <si>
    <t>Uredski materijal i ostali materijalni rashodi</t>
  </si>
  <si>
    <t xml:space="preserve">PLAN TROŠKOVA I PRIHODA </t>
  </si>
  <si>
    <t>Raspoloživi plan prihoda</t>
  </si>
  <si>
    <t>Državni arhiv u Bjelovaru</t>
  </si>
  <si>
    <t>Prihodi od pruženih usluga</t>
  </si>
  <si>
    <t>Uredska oprema i namještaj</t>
  </si>
  <si>
    <t>Plaće za posebne uvjete rada</t>
  </si>
  <si>
    <t>Plan prihoda - plan troškova</t>
  </si>
  <si>
    <t>Usluge promidžbe i informiranja</t>
  </si>
  <si>
    <t>Stručno usavršavanje zaposlenika</t>
  </si>
  <si>
    <t>Usluge telefona, pošte i prijevoza</t>
  </si>
  <si>
    <t>ADMIN. I UPRAV. Držav. arhiv u Bjelovaru</t>
  </si>
  <si>
    <t>ARHIVI PROG.DJ. Držav. arhiv u Bjelovaru</t>
  </si>
  <si>
    <t>Službena, radna i zaštitna odjeća i obuća</t>
  </si>
  <si>
    <t>Usluge tekućeg i investicijskog održavanja</t>
  </si>
  <si>
    <t>Uređaji, strojevi i oprema za ostale namjene</t>
  </si>
  <si>
    <t>*ARHIVI PROG.DJ. OST.IZVORI Držav.arhiv u Bjelovar</t>
  </si>
  <si>
    <t>Naknade za prijevoz, za rad na terenu i odvojeni život</t>
  </si>
  <si>
    <t>Pohranjene knjige, umjetnička djela i slične vrijednosti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</si>
  <si>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</si>
  <si>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</si>
  <si>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</si>
  <si>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</si>
  <si>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>Verzija plana: R22-2 REBALANS II RASHODA 2022.  Rebalans plana: R22-2 REBALANS II RASHODA 2022.  Plan prihoda: P22-2 REBALANS II PRIHODA 2022.  Rebalans prihoda: P22-2 REBALANS II PRIHODA 2022.  Datum: do 06.09.2022.  Od mjeseca: 1.  Izvori sredstava: od 11 Iz proračuna;11 Iz proračuna;31 Vlastiti prihodi. Ustanova: 10023-023 Državni arhiv u Bjelovaru.  Godina: 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</si>
</sst>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5"/>
  <sheetViews>
    <sheetView tabSelected="1" zoomScalePageLayoutView="0" workbookViewId="0" topLeftCell="A76">
      <selection activeCell="A6" sqref="A6:F153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71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107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42</v>
      </c>
      <c r="B6" s="29" t="s">
        <v>78</v>
      </c>
      <c r="C6" s="29" t="s">
        <v>40</v>
      </c>
      <c r="D6" s="29" t="s">
        <v>57</v>
      </c>
      <c r="E6" s="29" t="str">
        <f>CONCATENATE("Naziv ",,D6)</f>
        <v>Naziv Konto 4. razina</v>
      </c>
      <c r="F6" s="93" t="s">
        <v>38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87</v>
      </c>
      <c r="C8" s="63"/>
      <c r="D8" s="63"/>
      <c r="E8" s="63"/>
      <c r="F8" s="64">
        <f>SUBTOTAL(9,F9:F98)</f>
        <v>2765119.3800000004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44</v>
      </c>
      <c r="C10" s="59" t="s">
        <v>96</v>
      </c>
      <c r="D10" s="60"/>
      <c r="E10" s="60"/>
      <c r="F10" s="61">
        <f>SUBTOTAL(9,F11:F21)</f>
        <v>104332.85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65</v>
      </c>
      <c r="E12" s="114"/>
      <c r="F12" s="115">
        <f>SUBTOTAL(9,F13:F20)</f>
        <v>104332.85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14</v>
      </c>
      <c r="E14" s="1" t="s">
        <v>68</v>
      </c>
      <c r="F14" s="5">
        <v>10234.03</v>
      </c>
      <c r="H14" s="103"/>
      <c r="K14" s="79"/>
      <c r="L14" s="80"/>
    </row>
    <row r="15" spans="1:12" ht="15">
      <c r="A15" s="112"/>
      <c r="B15" s="112"/>
      <c r="C15" s="1"/>
      <c r="D15" s="1" t="s">
        <v>18</v>
      </c>
      <c r="E15" s="1" t="s">
        <v>92</v>
      </c>
      <c r="F15" s="5">
        <v>1000</v>
      </c>
      <c r="H15" s="103"/>
      <c r="K15" s="79"/>
      <c r="L15" s="80"/>
    </row>
    <row r="16" spans="1:12" ht="15">
      <c r="A16" s="112"/>
      <c r="B16" s="112"/>
      <c r="C16" s="1"/>
      <c r="D16" s="1" t="s">
        <v>22</v>
      </c>
      <c r="E16" s="1" t="s">
        <v>70</v>
      </c>
      <c r="F16" s="5">
        <v>17500</v>
      </c>
      <c r="H16" s="103"/>
      <c r="K16" s="79"/>
      <c r="L16" s="80"/>
    </row>
    <row r="17" spans="1:12" ht="15">
      <c r="A17" s="112"/>
      <c r="B17" s="112"/>
      <c r="C17" s="1"/>
      <c r="D17" s="1" t="s">
        <v>24</v>
      </c>
      <c r="E17" s="1" t="s">
        <v>55</v>
      </c>
      <c r="F17" s="5">
        <v>17000</v>
      </c>
      <c r="H17" s="103"/>
      <c r="K17" s="79"/>
      <c r="L17" s="80"/>
    </row>
    <row r="18" spans="1:12" ht="15">
      <c r="A18" s="112"/>
      <c r="B18" s="112"/>
      <c r="C18" s="1"/>
      <c r="D18" s="1" t="s">
        <v>31</v>
      </c>
      <c r="E18" s="1" t="s">
        <v>89</v>
      </c>
      <c r="F18" s="5">
        <v>20000</v>
      </c>
      <c r="H18" s="103"/>
      <c r="K18" s="79"/>
      <c r="L18" s="80"/>
    </row>
    <row r="19" spans="1:12" ht="15">
      <c r="A19" s="112"/>
      <c r="B19" s="112"/>
      <c r="C19" s="1"/>
      <c r="D19" s="1" t="s">
        <v>32</v>
      </c>
      <c r="E19" s="1" t="s">
        <v>99</v>
      </c>
      <c r="F19" s="5">
        <v>38598.82</v>
      </c>
      <c r="H19" s="103"/>
      <c r="K19" s="79"/>
      <c r="L19" s="80"/>
    </row>
    <row r="20" spans="1:12" ht="15" hidden="1">
      <c r="A20" s="112"/>
      <c r="B20" s="112"/>
      <c r="C20" s="1">
        <v>3</v>
      </c>
      <c r="D20" s="1"/>
      <c r="E20" s="1"/>
      <c r="F20" s="5"/>
      <c r="H20" s="103"/>
      <c r="K20" s="79"/>
      <c r="L20" s="80"/>
    </row>
    <row r="21" spans="1:12" ht="19.5" customHeight="1" hidden="1">
      <c r="A21" s="2"/>
      <c r="B21" s="2"/>
      <c r="C21" s="2">
        <v>2</v>
      </c>
      <c r="D21" s="2"/>
      <c r="E21" s="2"/>
      <c r="F21" s="4"/>
      <c r="H21" s="104"/>
      <c r="K21" s="81"/>
      <c r="L21" s="82"/>
    </row>
    <row r="22" spans="1:12" ht="23.25" customHeight="1">
      <c r="A22" s="33"/>
      <c r="B22" s="59" t="s">
        <v>45</v>
      </c>
      <c r="C22" s="59" t="s">
        <v>100</v>
      </c>
      <c r="D22" s="60"/>
      <c r="E22" s="60"/>
      <c r="F22" s="61">
        <f>SUBTOTAL(9,F23:F36)</f>
        <v>8000</v>
      </c>
      <c r="H22" s="101"/>
      <c r="K22" s="77"/>
      <c r="L22" s="78"/>
    </row>
    <row r="23" spans="1:12" ht="30" customHeight="1" hidden="1">
      <c r="A23" s="33"/>
      <c r="B23" s="34"/>
      <c r="C23" s="7"/>
      <c r="D23" s="7"/>
      <c r="E23" s="7"/>
      <c r="F23" s="11"/>
      <c r="H23" s="102"/>
      <c r="K23" s="71"/>
      <c r="L23" s="72"/>
    </row>
    <row r="24" spans="1:12" ht="15">
      <c r="A24" s="33"/>
      <c r="B24" s="33"/>
      <c r="C24" s="113" t="s">
        <v>2</v>
      </c>
      <c r="D24" s="113" t="s">
        <v>59</v>
      </c>
      <c r="E24" s="114"/>
      <c r="F24" s="115">
        <f>SUBTOTAL(9,F25:F31)</f>
        <v>3000</v>
      </c>
      <c r="H24" s="103"/>
      <c r="K24" s="79"/>
      <c r="L24" s="80"/>
    </row>
    <row r="25" spans="1:12" ht="15" hidden="1">
      <c r="A25" s="112"/>
      <c r="B25" s="112"/>
      <c r="C25" s="1"/>
      <c r="D25" s="1"/>
      <c r="E25" s="1"/>
      <c r="F25" s="5"/>
      <c r="H25" s="103"/>
      <c r="K25" s="79"/>
      <c r="L25" s="80"/>
    </row>
    <row r="26" spans="1:12" ht="15">
      <c r="A26" s="112"/>
      <c r="B26" s="112"/>
      <c r="C26" s="1"/>
      <c r="D26" s="1" t="s">
        <v>18</v>
      </c>
      <c r="E26" s="1" t="s">
        <v>92</v>
      </c>
      <c r="F26" s="5">
        <v>0</v>
      </c>
      <c r="H26" s="103"/>
      <c r="K26" s="79"/>
      <c r="L26" s="80"/>
    </row>
    <row r="27" spans="1:12" ht="15">
      <c r="A27" s="112"/>
      <c r="B27" s="112"/>
      <c r="C27" s="1"/>
      <c r="D27" s="1" t="s">
        <v>24</v>
      </c>
      <c r="E27" s="1" t="s">
        <v>55</v>
      </c>
      <c r="F27" s="5">
        <v>0</v>
      </c>
      <c r="H27" s="103"/>
      <c r="K27" s="79"/>
      <c r="L27" s="80"/>
    </row>
    <row r="28" spans="1:12" ht="15">
      <c r="A28" s="112"/>
      <c r="B28" s="112"/>
      <c r="C28" s="1"/>
      <c r="D28" s="1" t="s">
        <v>26</v>
      </c>
      <c r="E28" s="1" t="s">
        <v>56</v>
      </c>
      <c r="F28" s="5">
        <v>500</v>
      </c>
      <c r="H28" s="103"/>
      <c r="K28" s="79"/>
      <c r="L28" s="80"/>
    </row>
    <row r="29" spans="1:12" ht="15">
      <c r="A29" s="112"/>
      <c r="B29" s="112"/>
      <c r="C29" s="1"/>
      <c r="D29" s="1" t="s">
        <v>31</v>
      </c>
      <c r="E29" s="1" t="s">
        <v>89</v>
      </c>
      <c r="F29" s="5">
        <v>2500</v>
      </c>
      <c r="H29" s="103"/>
      <c r="K29" s="79"/>
      <c r="L29" s="80"/>
    </row>
    <row r="30" spans="1:12" ht="15">
      <c r="A30" s="112"/>
      <c r="B30" s="112"/>
      <c r="C30" s="1"/>
      <c r="D30" s="1" t="s">
        <v>32</v>
      </c>
      <c r="E30" s="1" t="s">
        <v>99</v>
      </c>
      <c r="F30" s="5">
        <v>0</v>
      </c>
      <c r="H30" s="103"/>
      <c r="K30" s="79"/>
      <c r="L30" s="80"/>
    </row>
    <row r="31" spans="1:12" ht="15" hidden="1">
      <c r="A31" s="112"/>
      <c r="B31" s="112"/>
      <c r="C31" s="1">
        <v>3</v>
      </c>
      <c r="D31" s="1"/>
      <c r="E31" s="1"/>
      <c r="F31" s="5"/>
      <c r="H31" s="103"/>
      <c r="K31" s="79"/>
      <c r="L31" s="80"/>
    </row>
    <row r="32" spans="1:12" ht="15">
      <c r="A32" s="33"/>
      <c r="B32" s="33"/>
      <c r="C32" s="113" t="s">
        <v>3</v>
      </c>
      <c r="D32" s="113" t="s">
        <v>80</v>
      </c>
      <c r="E32" s="114"/>
      <c r="F32" s="115">
        <f>SUBTOTAL(9,F33:F35)</f>
        <v>5000</v>
      </c>
      <c r="H32" s="103"/>
      <c r="K32" s="79"/>
      <c r="L32" s="80"/>
    </row>
    <row r="33" spans="1:12" ht="15" hidden="1">
      <c r="A33" s="112"/>
      <c r="B33" s="112"/>
      <c r="C33" s="1"/>
      <c r="D33" s="1"/>
      <c r="E33" s="1"/>
      <c r="F33" s="5"/>
      <c r="H33" s="103"/>
      <c r="K33" s="79"/>
      <c r="L33" s="80"/>
    </row>
    <row r="34" spans="1:12" ht="15">
      <c r="A34" s="112"/>
      <c r="B34" s="112"/>
      <c r="C34" s="1"/>
      <c r="D34" s="1" t="s">
        <v>22</v>
      </c>
      <c r="E34" s="1" t="s">
        <v>70</v>
      </c>
      <c r="F34" s="5">
        <v>5000</v>
      </c>
      <c r="H34" s="103"/>
      <c r="K34" s="79"/>
      <c r="L34" s="80"/>
    </row>
    <row r="35" spans="1:12" ht="15" hidden="1">
      <c r="A35" s="112"/>
      <c r="B35" s="112"/>
      <c r="C35" s="1">
        <v>3</v>
      </c>
      <c r="D35" s="1"/>
      <c r="E35" s="1"/>
      <c r="F35" s="5"/>
      <c r="H35" s="103"/>
      <c r="K35" s="79"/>
      <c r="L35" s="80"/>
    </row>
    <row r="36" spans="1:12" ht="19.5" customHeight="1" hidden="1">
      <c r="A36" s="2"/>
      <c r="B36" s="2"/>
      <c r="C36" s="2">
        <v>2</v>
      </c>
      <c r="D36" s="2"/>
      <c r="E36" s="2"/>
      <c r="F36" s="4"/>
      <c r="H36" s="104"/>
      <c r="K36" s="81"/>
      <c r="L36" s="82"/>
    </row>
    <row r="37" spans="1:12" ht="23.25" customHeight="1">
      <c r="A37" s="33"/>
      <c r="B37" s="59" t="s">
        <v>46</v>
      </c>
      <c r="C37" s="59" t="s">
        <v>95</v>
      </c>
      <c r="D37" s="60"/>
      <c r="E37" s="60"/>
      <c r="F37" s="61">
        <f>SUBTOTAL(9,F38:F61)</f>
        <v>2316280</v>
      </c>
      <c r="H37" s="101"/>
      <c r="K37" s="77"/>
      <c r="L37" s="78"/>
    </row>
    <row r="38" spans="1:12" ht="30" customHeight="1" hidden="1">
      <c r="A38" s="33"/>
      <c r="B38" s="34"/>
      <c r="C38" s="7"/>
      <c r="D38" s="7"/>
      <c r="E38" s="7"/>
      <c r="F38" s="11"/>
      <c r="H38" s="102"/>
      <c r="K38" s="71"/>
      <c r="L38" s="72"/>
    </row>
    <row r="39" spans="1:12" ht="15">
      <c r="A39" s="33"/>
      <c r="B39" s="33"/>
      <c r="C39" s="113" t="s">
        <v>1</v>
      </c>
      <c r="D39" s="113" t="s">
        <v>65</v>
      </c>
      <c r="E39" s="114"/>
      <c r="F39" s="115">
        <f>SUBTOTAL(9,F40:F60)</f>
        <v>2316280</v>
      </c>
      <c r="H39" s="103"/>
      <c r="K39" s="79"/>
      <c r="L39" s="80"/>
    </row>
    <row r="40" spans="1:12" ht="15" hidden="1">
      <c r="A40" s="112"/>
      <c r="B40" s="112"/>
      <c r="C40" s="1"/>
      <c r="D40" s="1"/>
      <c r="E40" s="1"/>
      <c r="F40" s="5"/>
      <c r="H40" s="103"/>
      <c r="K40" s="79"/>
      <c r="L40" s="80"/>
    </row>
    <row r="41" spans="1:12" ht="15">
      <c r="A41" s="112"/>
      <c r="B41" s="112"/>
      <c r="C41" s="1"/>
      <c r="D41" s="1" t="s">
        <v>5</v>
      </c>
      <c r="E41" s="1" t="s">
        <v>79</v>
      </c>
      <c r="F41" s="5">
        <v>1500000</v>
      </c>
      <c r="H41" s="103"/>
      <c r="K41" s="79"/>
      <c r="L41" s="80"/>
    </row>
    <row r="42" spans="1:12" ht="15">
      <c r="A42" s="112"/>
      <c r="B42" s="112"/>
      <c r="C42" s="1"/>
      <c r="D42" s="1" t="s">
        <v>6</v>
      </c>
      <c r="E42" s="1" t="s">
        <v>90</v>
      </c>
      <c r="F42" s="5">
        <v>2000</v>
      </c>
      <c r="H42" s="103"/>
      <c r="K42" s="79"/>
      <c r="L42" s="80"/>
    </row>
    <row r="43" spans="1:12" ht="15">
      <c r="A43" s="112"/>
      <c r="B43" s="112"/>
      <c r="C43" s="1"/>
      <c r="D43" s="1" t="s">
        <v>7</v>
      </c>
      <c r="E43" s="1" t="s">
        <v>69</v>
      </c>
      <c r="F43" s="5">
        <v>75200</v>
      </c>
      <c r="H43" s="103"/>
      <c r="K43" s="79"/>
      <c r="L43" s="80"/>
    </row>
    <row r="44" spans="1:12" ht="15">
      <c r="A44" s="112"/>
      <c r="B44" s="112"/>
      <c r="C44" s="1"/>
      <c r="D44" s="1" t="s">
        <v>8</v>
      </c>
      <c r="E44" s="1" t="s">
        <v>82</v>
      </c>
      <c r="F44" s="5">
        <v>247480</v>
      </c>
      <c r="H44" s="103"/>
      <c r="K44" s="79"/>
      <c r="L44" s="80"/>
    </row>
    <row r="45" spans="1:12" ht="15">
      <c r="A45" s="112"/>
      <c r="B45" s="112"/>
      <c r="C45" s="1"/>
      <c r="D45" s="1" t="s">
        <v>9</v>
      </c>
      <c r="E45" s="1" t="s">
        <v>75</v>
      </c>
      <c r="F45" s="5">
        <v>8000</v>
      </c>
      <c r="H45" s="103"/>
      <c r="K45" s="79"/>
      <c r="L45" s="80"/>
    </row>
    <row r="46" spans="1:12" ht="15">
      <c r="A46" s="112"/>
      <c r="B46" s="112"/>
      <c r="C46" s="1"/>
      <c r="D46" s="1" t="s">
        <v>10</v>
      </c>
      <c r="E46" s="1" t="s">
        <v>101</v>
      </c>
      <c r="F46" s="5">
        <v>58200</v>
      </c>
      <c r="H46" s="103"/>
      <c r="K46" s="79"/>
      <c r="L46" s="80"/>
    </row>
    <row r="47" spans="1:12" ht="15">
      <c r="A47" s="112"/>
      <c r="B47" s="112"/>
      <c r="C47" s="1"/>
      <c r="D47" s="1" t="s">
        <v>11</v>
      </c>
      <c r="E47" s="1" t="s">
        <v>93</v>
      </c>
      <c r="F47" s="5">
        <v>10050</v>
      </c>
      <c r="H47" s="103"/>
      <c r="K47" s="79"/>
      <c r="L47" s="80"/>
    </row>
    <row r="48" spans="1:12" ht="15">
      <c r="A48" s="112"/>
      <c r="B48" s="112"/>
      <c r="C48" s="1"/>
      <c r="D48" s="1" t="s">
        <v>12</v>
      </c>
      <c r="E48" s="1" t="s">
        <v>84</v>
      </c>
      <c r="F48" s="5">
        <v>22625</v>
      </c>
      <c r="H48" s="103"/>
      <c r="K48" s="79"/>
      <c r="L48" s="80"/>
    </row>
    <row r="49" spans="1:12" ht="15">
      <c r="A49" s="112"/>
      <c r="B49" s="112"/>
      <c r="C49" s="1"/>
      <c r="D49" s="1" t="s">
        <v>13</v>
      </c>
      <c r="E49" s="1" t="s">
        <v>41</v>
      </c>
      <c r="F49" s="5">
        <v>136000</v>
      </c>
      <c r="H49" s="103"/>
      <c r="K49" s="79"/>
      <c r="L49" s="80"/>
    </row>
    <row r="50" spans="1:12" ht="15">
      <c r="A50" s="112"/>
      <c r="B50" s="112"/>
      <c r="C50" s="1"/>
      <c r="D50" s="1" t="s">
        <v>16</v>
      </c>
      <c r="E50" s="1" t="s">
        <v>94</v>
      </c>
      <c r="F50" s="5">
        <v>30000</v>
      </c>
      <c r="H50" s="103"/>
      <c r="K50" s="79"/>
      <c r="L50" s="80"/>
    </row>
    <row r="51" spans="1:12" ht="15">
      <c r="A51" s="112"/>
      <c r="B51" s="112"/>
      <c r="C51" s="1"/>
      <c r="D51" s="1" t="s">
        <v>17</v>
      </c>
      <c r="E51" s="1" t="s">
        <v>98</v>
      </c>
      <c r="F51" s="5">
        <v>9600</v>
      </c>
      <c r="H51" s="103"/>
      <c r="K51" s="79"/>
      <c r="L51" s="80"/>
    </row>
    <row r="52" spans="1:12" ht="15">
      <c r="A52" s="112"/>
      <c r="B52" s="112"/>
      <c r="C52" s="1"/>
      <c r="D52" s="1" t="s">
        <v>18</v>
      </c>
      <c r="E52" s="1" t="s">
        <v>92</v>
      </c>
      <c r="F52" s="5">
        <v>0</v>
      </c>
      <c r="H52" s="103"/>
      <c r="K52" s="79"/>
      <c r="L52" s="80"/>
    </row>
    <row r="53" spans="1:12" ht="15">
      <c r="A53" s="112"/>
      <c r="B53" s="112"/>
      <c r="C53" s="1"/>
      <c r="D53" s="1" t="s">
        <v>19</v>
      </c>
      <c r="E53" s="1" t="s">
        <v>58</v>
      </c>
      <c r="F53" s="5">
        <v>9000</v>
      </c>
      <c r="H53" s="103"/>
      <c r="K53" s="79"/>
      <c r="L53" s="80"/>
    </row>
    <row r="54" spans="1:12" ht="15">
      <c r="A54" s="112"/>
      <c r="B54" s="112"/>
      <c r="C54" s="1"/>
      <c r="D54" s="1" t="s">
        <v>20</v>
      </c>
      <c r="E54" s="1" t="s">
        <v>64</v>
      </c>
      <c r="F54" s="5">
        <v>170000</v>
      </c>
      <c r="H54" s="103"/>
      <c r="K54" s="79"/>
      <c r="L54" s="80"/>
    </row>
    <row r="55" spans="1:12" ht="15">
      <c r="A55" s="112"/>
      <c r="B55" s="112"/>
      <c r="C55" s="1"/>
      <c r="D55" s="1" t="s">
        <v>23</v>
      </c>
      <c r="E55" s="1" t="s">
        <v>72</v>
      </c>
      <c r="F55" s="5">
        <v>12300</v>
      </c>
      <c r="H55" s="103"/>
      <c r="K55" s="79"/>
      <c r="L55" s="80"/>
    </row>
    <row r="56" spans="1:12" ht="15">
      <c r="A56" s="112"/>
      <c r="B56" s="112"/>
      <c r="C56" s="1"/>
      <c r="D56" s="1" t="s">
        <v>24</v>
      </c>
      <c r="E56" s="1" t="s">
        <v>55</v>
      </c>
      <c r="F56" s="5">
        <v>14225</v>
      </c>
      <c r="H56" s="103"/>
      <c r="K56" s="79"/>
      <c r="L56" s="80"/>
    </row>
    <row r="57" spans="1:12" ht="15">
      <c r="A57" s="112"/>
      <c r="B57" s="112"/>
      <c r="C57" s="1"/>
      <c r="D57" s="1" t="s">
        <v>25</v>
      </c>
      <c r="E57" s="1" t="s">
        <v>62</v>
      </c>
      <c r="F57" s="5">
        <v>1800</v>
      </c>
      <c r="H57" s="103"/>
      <c r="K57" s="79"/>
      <c r="L57" s="80"/>
    </row>
    <row r="58" spans="1:12" ht="15">
      <c r="A58" s="112"/>
      <c r="B58" s="112"/>
      <c r="C58" s="1"/>
      <c r="D58" s="1" t="s">
        <v>28</v>
      </c>
      <c r="E58" s="1" t="s">
        <v>76</v>
      </c>
      <c r="F58" s="5">
        <v>6000</v>
      </c>
      <c r="H58" s="103"/>
      <c r="K58" s="79"/>
      <c r="L58" s="80"/>
    </row>
    <row r="59" spans="1:12" ht="15">
      <c r="A59" s="112"/>
      <c r="B59" s="112"/>
      <c r="C59" s="1"/>
      <c r="D59" s="1" t="s">
        <v>29</v>
      </c>
      <c r="E59" s="1" t="s">
        <v>81</v>
      </c>
      <c r="F59" s="5">
        <v>3800</v>
      </c>
      <c r="H59" s="103"/>
      <c r="K59" s="79"/>
      <c r="L59" s="80"/>
    </row>
    <row r="60" spans="1:12" ht="15" hidden="1">
      <c r="A60" s="112"/>
      <c r="B60" s="112"/>
      <c r="C60" s="1">
        <v>3</v>
      </c>
      <c r="D60" s="1"/>
      <c r="E60" s="1"/>
      <c r="F60" s="5"/>
      <c r="H60" s="103"/>
      <c r="K60" s="79"/>
      <c r="L60" s="80"/>
    </row>
    <row r="61" spans="1:12" ht="19.5" customHeight="1" hidden="1">
      <c r="A61" s="2"/>
      <c r="B61" s="2"/>
      <c r="C61" s="2">
        <v>2</v>
      </c>
      <c r="D61" s="2"/>
      <c r="E61" s="2"/>
      <c r="F61" s="4"/>
      <c r="H61" s="104"/>
      <c r="K61" s="81"/>
      <c r="L61" s="82"/>
    </row>
    <row r="62" spans="1:12" ht="23.25" customHeight="1">
      <c r="A62" s="33"/>
      <c r="B62" s="59" t="s">
        <v>47</v>
      </c>
      <c r="C62" s="59" t="s">
        <v>83</v>
      </c>
      <c r="D62" s="60"/>
      <c r="E62" s="60"/>
      <c r="F62" s="61">
        <f>SUBTOTAL(9,F63:F97)</f>
        <v>336506.53</v>
      </c>
      <c r="H62" s="101"/>
      <c r="K62" s="77"/>
      <c r="L62" s="78"/>
    </row>
    <row r="63" spans="1:12" ht="30" customHeight="1" hidden="1">
      <c r="A63" s="33"/>
      <c r="B63" s="34"/>
      <c r="C63" s="7"/>
      <c r="D63" s="7"/>
      <c r="E63" s="7"/>
      <c r="F63" s="11"/>
      <c r="H63" s="102"/>
      <c r="K63" s="71"/>
      <c r="L63" s="72"/>
    </row>
    <row r="64" spans="1:12" ht="15">
      <c r="A64" s="33"/>
      <c r="B64" s="33"/>
      <c r="C64" s="113" t="s">
        <v>2</v>
      </c>
      <c r="D64" s="113" t="s">
        <v>59</v>
      </c>
      <c r="E64" s="114"/>
      <c r="F64" s="115">
        <f>SUBTOTAL(9,F65:F90)</f>
        <v>202450</v>
      </c>
      <c r="H64" s="103"/>
      <c r="K64" s="79"/>
      <c r="L64" s="80"/>
    </row>
    <row r="65" spans="1:12" ht="15" hidden="1">
      <c r="A65" s="112"/>
      <c r="B65" s="112"/>
      <c r="C65" s="1"/>
      <c r="D65" s="1"/>
      <c r="E65" s="1"/>
      <c r="F65" s="5"/>
      <c r="H65" s="103"/>
      <c r="K65" s="79"/>
      <c r="L65" s="80"/>
    </row>
    <row r="66" spans="1:12" ht="15">
      <c r="A66" s="112"/>
      <c r="B66" s="112"/>
      <c r="C66" s="1"/>
      <c r="D66" s="1" t="s">
        <v>5</v>
      </c>
      <c r="E66" s="1" t="s">
        <v>79</v>
      </c>
      <c r="F66" s="5">
        <v>2563.4</v>
      </c>
      <c r="H66" s="103"/>
      <c r="K66" s="79"/>
      <c r="L66" s="80"/>
    </row>
    <row r="67" spans="1:12" ht="15">
      <c r="A67" s="112"/>
      <c r="B67" s="112"/>
      <c r="C67" s="1"/>
      <c r="D67" s="1" t="s">
        <v>7</v>
      </c>
      <c r="E67" s="1" t="s">
        <v>69</v>
      </c>
      <c r="F67" s="5">
        <v>19600</v>
      </c>
      <c r="H67" s="103"/>
      <c r="K67" s="79"/>
      <c r="L67" s="80"/>
    </row>
    <row r="68" spans="1:12" ht="15">
      <c r="A68" s="112"/>
      <c r="B68" s="112"/>
      <c r="C68" s="1"/>
      <c r="D68" s="1" t="s">
        <v>8</v>
      </c>
      <c r="E68" s="1" t="s">
        <v>82</v>
      </c>
      <c r="F68" s="5">
        <v>595.57</v>
      </c>
      <c r="H68" s="103"/>
      <c r="K68" s="79"/>
      <c r="L68" s="80"/>
    </row>
    <row r="69" spans="1:12" ht="15">
      <c r="A69" s="112"/>
      <c r="B69" s="112"/>
      <c r="C69" s="1"/>
      <c r="D69" s="1" t="s">
        <v>10</v>
      </c>
      <c r="E69" s="1" t="s">
        <v>101</v>
      </c>
      <c r="F69" s="5">
        <v>365.22</v>
      </c>
      <c r="H69" s="103"/>
      <c r="K69" s="79"/>
      <c r="L69" s="80"/>
    </row>
    <row r="70" spans="1:12" ht="15">
      <c r="A70" s="112"/>
      <c r="B70" s="112"/>
      <c r="C70" s="1"/>
      <c r="D70" s="1" t="s">
        <v>11</v>
      </c>
      <c r="E70" s="1" t="s">
        <v>93</v>
      </c>
      <c r="F70" s="5">
        <v>0</v>
      </c>
      <c r="H70" s="103"/>
      <c r="K70" s="79"/>
      <c r="L70" s="80"/>
    </row>
    <row r="71" spans="1:12" ht="15">
      <c r="A71" s="112"/>
      <c r="B71" s="112"/>
      <c r="C71" s="1"/>
      <c r="D71" s="1" t="s">
        <v>12</v>
      </c>
      <c r="E71" s="1" t="s">
        <v>84</v>
      </c>
      <c r="F71" s="5">
        <v>0</v>
      </c>
      <c r="H71" s="103"/>
      <c r="K71" s="79"/>
      <c r="L71" s="80"/>
    </row>
    <row r="72" spans="1:12" ht="15">
      <c r="A72" s="112"/>
      <c r="B72" s="112"/>
      <c r="C72" s="1"/>
      <c r="D72" s="1" t="s">
        <v>13</v>
      </c>
      <c r="E72" s="1" t="s">
        <v>41</v>
      </c>
      <c r="F72" s="5">
        <v>17229</v>
      </c>
      <c r="H72" s="103"/>
      <c r="K72" s="79"/>
      <c r="L72" s="80"/>
    </row>
    <row r="73" spans="1:12" ht="15">
      <c r="A73" s="112"/>
      <c r="B73" s="112"/>
      <c r="C73" s="1"/>
      <c r="D73" s="1" t="s">
        <v>14</v>
      </c>
      <c r="E73" s="1" t="s">
        <v>68</v>
      </c>
      <c r="F73" s="5">
        <v>2000</v>
      </c>
      <c r="H73" s="103"/>
      <c r="K73" s="79"/>
      <c r="L73" s="80"/>
    </row>
    <row r="74" spans="1:12" ht="15">
      <c r="A74" s="112"/>
      <c r="B74" s="112"/>
      <c r="C74" s="1"/>
      <c r="D74" s="1" t="s">
        <v>15</v>
      </c>
      <c r="E74" s="1" t="s">
        <v>97</v>
      </c>
      <c r="F74" s="5">
        <v>0</v>
      </c>
      <c r="H74" s="103"/>
      <c r="K74" s="79"/>
      <c r="L74" s="80"/>
    </row>
    <row r="75" spans="1:12" ht="15">
      <c r="A75" s="112"/>
      <c r="B75" s="112"/>
      <c r="C75" s="1"/>
      <c r="D75" s="1" t="s">
        <v>17</v>
      </c>
      <c r="E75" s="1" t="s">
        <v>98</v>
      </c>
      <c r="F75" s="5">
        <v>37125</v>
      </c>
      <c r="H75" s="103"/>
      <c r="K75" s="79"/>
      <c r="L75" s="80"/>
    </row>
    <row r="76" spans="1:12" ht="15">
      <c r="A76" s="112"/>
      <c r="B76" s="112"/>
      <c r="C76" s="1"/>
      <c r="D76" s="1" t="s">
        <v>18</v>
      </c>
      <c r="E76" s="1" t="s">
        <v>92</v>
      </c>
      <c r="F76" s="5">
        <v>0</v>
      </c>
      <c r="H76" s="103"/>
      <c r="K76" s="79"/>
      <c r="L76" s="80"/>
    </row>
    <row r="77" spans="1:12" ht="15">
      <c r="A77" s="112"/>
      <c r="B77" s="112"/>
      <c r="C77" s="1"/>
      <c r="D77" s="1" t="s">
        <v>20</v>
      </c>
      <c r="E77" s="1" t="s">
        <v>64</v>
      </c>
      <c r="F77" s="5">
        <v>44300</v>
      </c>
      <c r="H77" s="103"/>
      <c r="K77" s="79"/>
      <c r="L77" s="80"/>
    </row>
    <row r="78" spans="1:12" ht="15">
      <c r="A78" s="112"/>
      <c r="B78" s="112"/>
      <c r="C78" s="1"/>
      <c r="D78" s="1" t="s">
        <v>21</v>
      </c>
      <c r="E78" s="1" t="s">
        <v>73</v>
      </c>
      <c r="F78" s="5">
        <v>4000</v>
      </c>
      <c r="H78" s="103"/>
      <c r="K78" s="79"/>
      <c r="L78" s="80"/>
    </row>
    <row r="79" spans="1:12" ht="15">
      <c r="A79" s="112"/>
      <c r="B79" s="112"/>
      <c r="C79" s="1"/>
      <c r="D79" s="1" t="s">
        <v>22</v>
      </c>
      <c r="E79" s="1" t="s">
        <v>70</v>
      </c>
      <c r="F79" s="5">
        <v>5800</v>
      </c>
      <c r="H79" s="103"/>
      <c r="K79" s="79"/>
      <c r="L79" s="80"/>
    </row>
    <row r="80" spans="1:12" ht="15">
      <c r="A80" s="112"/>
      <c r="B80" s="112"/>
      <c r="C80" s="1"/>
      <c r="D80" s="1" t="s">
        <v>23</v>
      </c>
      <c r="E80" s="1" t="s">
        <v>72</v>
      </c>
      <c r="F80" s="5">
        <v>19375</v>
      </c>
      <c r="H80" s="103"/>
      <c r="K80" s="79"/>
      <c r="L80" s="80"/>
    </row>
    <row r="81" spans="1:12" ht="15">
      <c r="A81" s="112"/>
      <c r="B81" s="112"/>
      <c r="C81" s="1"/>
      <c r="D81" s="1" t="s">
        <v>24</v>
      </c>
      <c r="E81" s="1" t="s">
        <v>55</v>
      </c>
      <c r="F81" s="5">
        <v>500</v>
      </c>
      <c r="H81" s="103"/>
      <c r="K81" s="79"/>
      <c r="L81" s="80"/>
    </row>
    <row r="82" spans="1:12" ht="15">
      <c r="A82" s="112"/>
      <c r="B82" s="112"/>
      <c r="C82" s="1"/>
      <c r="D82" s="1" t="s">
        <v>25</v>
      </c>
      <c r="E82" s="1" t="s">
        <v>62</v>
      </c>
      <c r="F82" s="5">
        <v>349.66</v>
      </c>
      <c r="H82" s="103"/>
      <c r="K82" s="79"/>
      <c r="L82" s="80"/>
    </row>
    <row r="83" spans="1:12" ht="15">
      <c r="A83" s="112"/>
      <c r="B83" s="112"/>
      <c r="C83" s="1"/>
      <c r="D83" s="1" t="s">
        <v>26</v>
      </c>
      <c r="E83" s="1" t="s">
        <v>56</v>
      </c>
      <c r="F83" s="5">
        <v>1195.42</v>
      </c>
      <c r="H83" s="103"/>
      <c r="K83" s="79"/>
      <c r="L83" s="80"/>
    </row>
    <row r="84" spans="1:12" ht="15">
      <c r="A84" s="112"/>
      <c r="B84" s="112"/>
      <c r="C84" s="1"/>
      <c r="D84" s="1" t="s">
        <v>27</v>
      </c>
      <c r="E84" s="1" t="s">
        <v>63</v>
      </c>
      <c r="F84" s="5">
        <v>1988.99</v>
      </c>
      <c r="H84" s="103"/>
      <c r="K84" s="79"/>
      <c r="L84" s="80"/>
    </row>
    <row r="85" spans="1:12" ht="15">
      <c r="A85" s="112"/>
      <c r="B85" s="112"/>
      <c r="C85" s="1"/>
      <c r="D85" s="1" t="s">
        <v>29</v>
      </c>
      <c r="E85" s="1" t="s">
        <v>81</v>
      </c>
      <c r="F85" s="5">
        <v>250</v>
      </c>
      <c r="H85" s="103"/>
      <c r="K85" s="79"/>
      <c r="L85" s="80"/>
    </row>
    <row r="86" spans="1:12" ht="15">
      <c r="A86" s="112"/>
      <c r="B86" s="112"/>
      <c r="C86" s="1"/>
      <c r="D86" s="1" t="s">
        <v>30</v>
      </c>
      <c r="E86" s="1" t="s">
        <v>77</v>
      </c>
      <c r="F86" s="5">
        <v>11578.99</v>
      </c>
      <c r="H86" s="103"/>
      <c r="K86" s="79"/>
      <c r="L86" s="80"/>
    </row>
    <row r="87" spans="1:12" ht="15">
      <c r="A87" s="112"/>
      <c r="B87" s="112"/>
      <c r="C87" s="1"/>
      <c r="D87" s="1" t="s">
        <v>31</v>
      </c>
      <c r="E87" s="1" t="s">
        <v>89</v>
      </c>
      <c r="F87" s="5">
        <v>21013.75</v>
      </c>
      <c r="H87" s="103"/>
      <c r="K87" s="79"/>
      <c r="L87" s="80"/>
    </row>
    <row r="88" spans="1:12" ht="15">
      <c r="A88" s="112"/>
      <c r="B88" s="112"/>
      <c r="C88" s="1"/>
      <c r="D88" s="1" t="s">
        <v>32</v>
      </c>
      <c r="E88" s="1" t="s">
        <v>99</v>
      </c>
      <c r="F88" s="5">
        <v>2285</v>
      </c>
      <c r="H88" s="103"/>
      <c r="K88" s="79"/>
      <c r="L88" s="80"/>
    </row>
    <row r="89" spans="1:12" ht="15">
      <c r="A89" s="112"/>
      <c r="B89" s="112"/>
      <c r="C89" s="1"/>
      <c r="D89" s="1" t="s">
        <v>33</v>
      </c>
      <c r="E89" s="1" t="s">
        <v>102</v>
      </c>
      <c r="F89" s="5">
        <v>10335</v>
      </c>
      <c r="H89" s="103"/>
      <c r="K89" s="79"/>
      <c r="L89" s="80"/>
    </row>
    <row r="90" spans="1:12" ht="15" hidden="1">
      <c r="A90" s="112"/>
      <c r="B90" s="112"/>
      <c r="C90" s="1">
        <v>3</v>
      </c>
      <c r="D90" s="1"/>
      <c r="E90" s="1"/>
      <c r="F90" s="5"/>
      <c r="H90" s="103"/>
      <c r="K90" s="79"/>
      <c r="L90" s="80"/>
    </row>
    <row r="91" spans="1:12" ht="15">
      <c r="A91" s="33"/>
      <c r="B91" s="33"/>
      <c r="C91" s="113" t="s">
        <v>3</v>
      </c>
      <c r="D91" s="113" t="s">
        <v>80</v>
      </c>
      <c r="E91" s="114"/>
      <c r="F91" s="115">
        <f>SUBTOTAL(9,F92:F96)</f>
        <v>134056.53</v>
      </c>
      <c r="H91" s="103"/>
      <c r="K91" s="79"/>
      <c r="L91" s="80"/>
    </row>
    <row r="92" spans="1:12" ht="15" hidden="1">
      <c r="A92" s="112"/>
      <c r="B92" s="112"/>
      <c r="C92" s="1"/>
      <c r="D92" s="1"/>
      <c r="E92" s="1"/>
      <c r="F92" s="5"/>
      <c r="H92" s="103"/>
      <c r="K92" s="79"/>
      <c r="L92" s="80"/>
    </row>
    <row r="93" spans="1:12" ht="15">
      <c r="A93" s="112"/>
      <c r="B93" s="112"/>
      <c r="C93" s="1"/>
      <c r="D93" s="1" t="s">
        <v>5</v>
      </c>
      <c r="E93" s="1" t="s">
        <v>79</v>
      </c>
      <c r="F93" s="5">
        <v>130280.53</v>
      </c>
      <c r="H93" s="103"/>
      <c r="K93" s="79"/>
      <c r="L93" s="80"/>
    </row>
    <row r="94" spans="1:12" ht="15">
      <c r="A94" s="112"/>
      <c r="B94" s="112"/>
      <c r="C94" s="1"/>
      <c r="D94" s="1" t="s">
        <v>10</v>
      </c>
      <c r="E94" s="1" t="s">
        <v>101</v>
      </c>
      <c r="F94" s="5">
        <v>3776</v>
      </c>
      <c r="H94" s="103"/>
      <c r="K94" s="79"/>
      <c r="L94" s="80"/>
    </row>
    <row r="95" spans="1:12" ht="15">
      <c r="A95" s="112"/>
      <c r="B95" s="112"/>
      <c r="C95" s="1"/>
      <c r="D95" s="1" t="s">
        <v>20</v>
      </c>
      <c r="E95" s="1" t="s">
        <v>64</v>
      </c>
      <c r="F95" s="5">
        <v>0</v>
      </c>
      <c r="H95" s="103"/>
      <c r="K95" s="79"/>
      <c r="L95" s="80"/>
    </row>
    <row r="96" spans="1:12" ht="15" hidden="1">
      <c r="A96" s="112"/>
      <c r="B96" s="112"/>
      <c r="C96" s="1">
        <v>3</v>
      </c>
      <c r="D96" s="1"/>
      <c r="E96" s="1"/>
      <c r="F96" s="5"/>
      <c r="H96" s="103"/>
      <c r="K96" s="79"/>
      <c r="L96" s="80"/>
    </row>
    <row r="97" spans="1:12" ht="19.5" customHeight="1" hidden="1">
      <c r="A97" s="2"/>
      <c r="B97" s="2"/>
      <c r="C97" s="2">
        <v>2</v>
      </c>
      <c r="D97" s="2"/>
      <c r="E97" s="2"/>
      <c r="F97" s="4"/>
      <c r="H97" s="104"/>
      <c r="K97" s="81"/>
      <c r="L97" s="82"/>
    </row>
    <row r="98" spans="1:12" ht="15" hidden="1">
      <c r="A98" s="2"/>
      <c r="B98" s="2"/>
      <c r="C98" s="2">
        <v>1</v>
      </c>
      <c r="D98" s="2"/>
      <c r="E98" s="2"/>
      <c r="F98" s="4"/>
      <c r="H98" s="104"/>
      <c r="K98" s="81"/>
      <c r="L98" s="82"/>
    </row>
    <row r="99" spans="1:12" ht="15" hidden="1">
      <c r="A99" s="2"/>
      <c r="B99" s="2"/>
      <c r="C99" s="2" t="s">
        <v>39</v>
      </c>
      <c r="D99" s="2"/>
      <c r="E99" s="2"/>
      <c r="F99" s="4"/>
      <c r="H99" s="104"/>
      <c r="K99" s="81"/>
      <c r="L99" s="82"/>
    </row>
    <row r="100" spans="1:12" ht="27.75" customHeight="1">
      <c r="A100" s="8" t="s">
        <v>48</v>
      </c>
      <c r="B100" s="8"/>
      <c r="C100" s="8"/>
      <c r="D100" s="8"/>
      <c r="E100" s="8"/>
      <c r="F100" s="9">
        <f>SUBTOTAL(9,F14:F99)</f>
        <v>2765119.3800000004</v>
      </c>
      <c r="H100" s="75"/>
      <c r="K100" s="75"/>
      <c r="L100" s="76"/>
    </row>
    <row r="101" spans="1:12" ht="15">
      <c r="A101" s="2"/>
      <c r="B101" s="2"/>
      <c r="C101" s="2"/>
      <c r="D101" s="2"/>
      <c r="E101" s="2"/>
      <c r="F101" s="2"/>
      <c r="H101" s="20"/>
      <c r="K101" s="83"/>
      <c r="L101" s="83"/>
    </row>
    <row r="102" spans="8:12" ht="15">
      <c r="H102" s="105"/>
      <c r="K102" s="84"/>
      <c r="L102" s="84"/>
    </row>
    <row r="103" spans="8:12" ht="15">
      <c r="H103" s="105"/>
      <c r="K103" s="84"/>
      <c r="L103" s="84"/>
    </row>
    <row r="104" spans="1:12" ht="15">
      <c r="A104" s="2"/>
      <c r="B104" s="2"/>
      <c r="C104" s="2"/>
      <c r="D104" s="2"/>
      <c r="E104" s="2"/>
      <c r="F104" s="2"/>
      <c r="H104" s="20"/>
      <c r="K104" s="83"/>
      <c r="L104" s="83"/>
    </row>
    <row r="105" spans="8:12" ht="15">
      <c r="H105" s="105"/>
      <c r="K105" s="84"/>
      <c r="L105" s="84"/>
    </row>
    <row r="106" spans="1:12" ht="30" customHeight="1">
      <c r="A106" s="28" t="s">
        <v>50</v>
      </c>
      <c r="H106" s="105"/>
      <c r="K106" s="84"/>
      <c r="L106" s="84"/>
    </row>
    <row r="107" spans="1:12" ht="62.25" customHeight="1">
      <c r="A107" s="46" t="s">
        <v>42</v>
      </c>
      <c r="B107" s="47" t="s">
        <v>78</v>
      </c>
      <c r="C107" s="47" t="s">
        <v>40</v>
      </c>
      <c r="D107" s="47" t="s">
        <v>57</v>
      </c>
      <c r="E107" s="47" t="str">
        <f>CONCATENATE("Naziv"," ",D107)</f>
        <v>Naziv Konto 4. razina</v>
      </c>
      <c r="F107" s="48" t="s">
        <v>38</v>
      </c>
      <c r="H107" s="95"/>
      <c r="K107" s="95"/>
      <c r="L107" s="95"/>
    </row>
    <row r="108" spans="1:12" ht="10.5" customHeight="1">
      <c r="A108" s="49">
        <v>1</v>
      </c>
      <c r="B108" s="50">
        <v>2</v>
      </c>
      <c r="C108" s="51">
        <v>3</v>
      </c>
      <c r="D108" s="51">
        <v>4</v>
      </c>
      <c r="E108" s="51">
        <v>6</v>
      </c>
      <c r="F108" s="52">
        <v>6</v>
      </c>
      <c r="H108" s="97"/>
      <c r="K108" s="97"/>
      <c r="L108" s="97"/>
    </row>
    <row r="109" spans="1:12" ht="15.75">
      <c r="A109" s="42" t="s">
        <v>4</v>
      </c>
      <c r="B109" s="43" t="s">
        <v>87</v>
      </c>
      <c r="C109" s="16"/>
      <c r="D109" s="16"/>
      <c r="E109" s="16"/>
      <c r="F109" s="17">
        <f>SUBTOTAL(9,F110:F148)</f>
        <v>2556612.85</v>
      </c>
      <c r="H109" s="106"/>
      <c r="K109" s="85"/>
      <c r="L109" s="78"/>
    </row>
    <row r="110" spans="1:12" ht="15.75" hidden="1">
      <c r="A110" s="37"/>
      <c r="B110" s="41"/>
      <c r="C110" s="18"/>
      <c r="D110" s="18"/>
      <c r="E110" s="18"/>
      <c r="F110" s="19"/>
      <c r="H110" s="19"/>
      <c r="K110" s="86"/>
      <c r="L110" s="87"/>
    </row>
    <row r="111" spans="1:12" ht="15">
      <c r="A111" s="38"/>
      <c r="B111" s="21" t="s">
        <v>44</v>
      </c>
      <c r="C111" s="21" t="s">
        <v>96</v>
      </c>
      <c r="D111" s="21"/>
      <c r="E111" s="22"/>
      <c r="F111" s="23">
        <f>SUBTOTAL(9,F112:F118)</f>
        <v>104332.85</v>
      </c>
      <c r="H111" s="107"/>
      <c r="K111" s="88"/>
      <c r="L111" s="89"/>
    </row>
    <row r="112" spans="1:12" ht="15" hidden="1">
      <c r="A112" s="39"/>
      <c r="B112" s="39"/>
      <c r="C112" s="20"/>
      <c r="D112" s="20"/>
      <c r="E112" s="20"/>
      <c r="F112" s="24"/>
      <c r="H112" s="24"/>
      <c r="K112" s="90"/>
      <c r="L112" s="82"/>
    </row>
    <row r="113" spans="1:12" ht="15">
      <c r="A113" s="38"/>
      <c r="B113" s="40"/>
      <c r="C113" s="117" t="s">
        <v>1</v>
      </c>
      <c r="D113" s="117" t="s">
        <v>65</v>
      </c>
      <c r="E113" s="117"/>
      <c r="F113" s="118">
        <f>SUBTOTAL(9,F114:F117)</f>
        <v>104332.85</v>
      </c>
      <c r="H113" s="27"/>
      <c r="K113" s="27"/>
      <c r="L113" s="58"/>
    </row>
    <row r="114" spans="1:12" ht="15" hidden="1">
      <c r="A114" s="116"/>
      <c r="B114" s="83"/>
      <c r="C114" s="26"/>
      <c r="D114" s="26"/>
      <c r="E114" s="26"/>
      <c r="F114" s="27"/>
      <c r="H114" s="27"/>
      <c r="K114" s="27"/>
      <c r="L114" s="58"/>
    </row>
    <row r="115" spans="1:12" ht="15">
      <c r="A115" s="116"/>
      <c r="B115" s="83"/>
      <c r="C115" s="26"/>
      <c r="D115" s="119" t="s">
        <v>36</v>
      </c>
      <c r="E115" s="119" t="s">
        <v>103</v>
      </c>
      <c r="F115" s="79">
        <v>45734.03</v>
      </c>
      <c r="H115" s="27"/>
      <c r="K115" s="27"/>
      <c r="L115" s="58"/>
    </row>
    <row r="116" spans="1:12" ht="15">
      <c r="A116" s="116"/>
      <c r="B116" s="83"/>
      <c r="C116" s="26"/>
      <c r="D116" s="119" t="s">
        <v>37</v>
      </c>
      <c r="E116" s="119" t="s">
        <v>105</v>
      </c>
      <c r="F116" s="79">
        <v>58598.82</v>
      </c>
      <c r="H116" s="27"/>
      <c r="K116" s="27"/>
      <c r="L116" s="58"/>
    </row>
    <row r="117" spans="1:12" ht="15" hidden="1">
      <c r="A117" s="116"/>
      <c r="B117" s="83"/>
      <c r="C117" s="26">
        <v>3</v>
      </c>
      <c r="D117" s="26"/>
      <c r="E117" s="26"/>
      <c r="F117" s="27"/>
      <c r="H117" s="27"/>
      <c r="K117" s="27"/>
      <c r="L117" s="58"/>
    </row>
    <row r="118" spans="3:12" ht="15" hidden="1">
      <c r="C118">
        <v>2</v>
      </c>
      <c r="F118" s="25"/>
      <c r="H118" s="108"/>
      <c r="K118" s="91"/>
      <c r="L118" s="92"/>
    </row>
    <row r="119" spans="1:12" ht="15">
      <c r="A119" s="38"/>
      <c r="B119" s="21" t="s">
        <v>45</v>
      </c>
      <c r="C119" s="21" t="s">
        <v>100</v>
      </c>
      <c r="D119" s="21"/>
      <c r="E119" s="22"/>
      <c r="F119" s="23">
        <f>SUBTOTAL(9,F120:F129)</f>
        <v>8000</v>
      </c>
      <c r="H119" s="107"/>
      <c r="K119" s="88"/>
      <c r="L119" s="89"/>
    </row>
    <row r="120" spans="1:12" ht="15" hidden="1">
      <c r="A120" s="39"/>
      <c r="B120" s="39"/>
      <c r="C120" s="20"/>
      <c r="D120" s="20"/>
      <c r="E120" s="20"/>
      <c r="F120" s="24"/>
      <c r="H120" s="24"/>
      <c r="K120" s="90"/>
      <c r="L120" s="82"/>
    </row>
    <row r="121" spans="1:12" ht="15">
      <c r="A121" s="38"/>
      <c r="B121" s="40"/>
      <c r="C121" s="117" t="s">
        <v>2</v>
      </c>
      <c r="D121" s="117" t="s">
        <v>59</v>
      </c>
      <c r="E121" s="117"/>
      <c r="F121" s="118">
        <f>SUBTOTAL(9,F122:F124)</f>
        <v>3000</v>
      </c>
      <c r="H121" s="27"/>
      <c r="K121" s="27"/>
      <c r="L121" s="58"/>
    </row>
    <row r="122" spans="1:12" ht="15" hidden="1">
      <c r="A122" s="116"/>
      <c r="B122" s="83"/>
      <c r="C122" s="26"/>
      <c r="D122" s="26"/>
      <c r="E122" s="26"/>
      <c r="F122" s="27"/>
      <c r="H122" s="27"/>
      <c r="K122" s="27"/>
      <c r="L122" s="58"/>
    </row>
    <row r="123" spans="1:12" ht="15">
      <c r="A123" s="116"/>
      <c r="B123" s="83"/>
      <c r="C123" s="26"/>
      <c r="D123" s="119" t="s">
        <v>35</v>
      </c>
      <c r="E123" s="119" t="s">
        <v>88</v>
      </c>
      <c r="F123" s="79">
        <v>3000</v>
      </c>
      <c r="H123" s="27"/>
      <c r="K123" s="27"/>
      <c r="L123" s="58"/>
    </row>
    <row r="124" spans="1:12" ht="15" hidden="1">
      <c r="A124" s="116"/>
      <c r="B124" s="83"/>
      <c r="C124" s="26">
        <v>3</v>
      </c>
      <c r="D124" s="26"/>
      <c r="E124" s="26"/>
      <c r="F124" s="27"/>
      <c r="H124" s="27"/>
      <c r="K124" s="27"/>
      <c r="L124" s="58"/>
    </row>
    <row r="125" spans="1:12" ht="15">
      <c r="A125" s="38"/>
      <c r="B125" s="40"/>
      <c r="C125" s="117" t="s">
        <v>3</v>
      </c>
      <c r="D125" s="117" t="s">
        <v>80</v>
      </c>
      <c r="E125" s="117"/>
      <c r="F125" s="118">
        <f>SUBTOTAL(9,F126:F128)</f>
        <v>5000</v>
      </c>
      <c r="H125" s="27"/>
      <c r="K125" s="27"/>
      <c r="L125" s="58"/>
    </row>
    <row r="126" spans="1:12" ht="15" hidden="1">
      <c r="A126" s="116"/>
      <c r="B126" s="83"/>
      <c r="C126" s="26"/>
      <c r="D126" s="26"/>
      <c r="E126" s="26"/>
      <c r="F126" s="27"/>
      <c r="H126" s="27"/>
      <c r="K126" s="27"/>
      <c r="L126" s="58"/>
    </row>
    <row r="127" spans="1:12" ht="15">
      <c r="A127" s="116"/>
      <c r="B127" s="83"/>
      <c r="C127" s="26"/>
      <c r="D127" s="119" t="s">
        <v>34</v>
      </c>
      <c r="E127" s="119" t="s">
        <v>106</v>
      </c>
      <c r="F127" s="79">
        <v>5000</v>
      </c>
      <c r="H127" s="27"/>
      <c r="K127" s="27"/>
      <c r="L127" s="58"/>
    </row>
    <row r="128" spans="1:12" ht="15" hidden="1">
      <c r="A128" s="116"/>
      <c r="B128" s="83"/>
      <c r="C128" s="26">
        <v>3</v>
      </c>
      <c r="D128" s="26"/>
      <c r="E128" s="26"/>
      <c r="F128" s="27"/>
      <c r="H128" s="27"/>
      <c r="K128" s="27"/>
      <c r="L128" s="58"/>
    </row>
    <row r="129" spans="3:12" ht="15" hidden="1">
      <c r="C129">
        <v>2</v>
      </c>
      <c r="F129" s="25"/>
      <c r="H129" s="108"/>
      <c r="K129" s="91"/>
      <c r="L129" s="92"/>
    </row>
    <row r="130" spans="1:12" ht="15">
      <c r="A130" s="38"/>
      <c r="B130" s="21" t="s">
        <v>46</v>
      </c>
      <c r="C130" s="21" t="s">
        <v>95</v>
      </c>
      <c r="D130" s="21"/>
      <c r="E130" s="22"/>
      <c r="F130" s="23">
        <f>SUBTOTAL(9,F131:F136)</f>
        <v>2316280</v>
      </c>
      <c r="H130" s="107"/>
      <c r="K130" s="88"/>
      <c r="L130" s="89"/>
    </row>
    <row r="131" spans="1:12" ht="15" hidden="1">
      <c r="A131" s="39"/>
      <c r="B131" s="39"/>
      <c r="C131" s="20"/>
      <c r="D131" s="20"/>
      <c r="E131" s="20"/>
      <c r="F131" s="24"/>
      <c r="H131" s="24"/>
      <c r="K131" s="90"/>
      <c r="L131" s="82"/>
    </row>
    <row r="132" spans="1:12" ht="15">
      <c r="A132" s="38"/>
      <c r="B132" s="40"/>
      <c r="C132" s="117" t="s">
        <v>1</v>
      </c>
      <c r="D132" s="117" t="s">
        <v>65</v>
      </c>
      <c r="E132" s="117"/>
      <c r="F132" s="118">
        <f>SUBTOTAL(9,F133:F135)</f>
        <v>2316280</v>
      </c>
      <c r="H132" s="27"/>
      <c r="K132" s="27"/>
      <c r="L132" s="58"/>
    </row>
    <row r="133" spans="1:12" ht="15" hidden="1">
      <c r="A133" s="116"/>
      <c r="B133" s="83"/>
      <c r="C133" s="26"/>
      <c r="D133" s="26"/>
      <c r="E133" s="26"/>
      <c r="F133" s="27"/>
      <c r="H133" s="27"/>
      <c r="K133" s="27"/>
      <c r="L133" s="58"/>
    </row>
    <row r="134" spans="1:12" ht="15">
      <c r="A134" s="116"/>
      <c r="B134" s="83"/>
      <c r="C134" s="26"/>
      <c r="D134" s="119" t="s">
        <v>36</v>
      </c>
      <c r="E134" s="119" t="s">
        <v>103</v>
      </c>
      <c r="F134" s="79">
        <v>2316280</v>
      </c>
      <c r="H134" s="27"/>
      <c r="K134" s="27"/>
      <c r="L134" s="58"/>
    </row>
    <row r="135" spans="1:12" ht="15" hidden="1">
      <c r="A135" s="116"/>
      <c r="B135" s="83"/>
      <c r="C135" s="26">
        <v>3</v>
      </c>
      <c r="D135" s="26"/>
      <c r="E135" s="26"/>
      <c r="F135" s="27"/>
      <c r="H135" s="27"/>
      <c r="K135" s="27"/>
      <c r="L135" s="58"/>
    </row>
    <row r="136" spans="3:12" ht="15" hidden="1">
      <c r="C136">
        <v>2</v>
      </c>
      <c r="F136" s="25"/>
      <c r="H136" s="108"/>
      <c r="K136" s="91"/>
      <c r="L136" s="92"/>
    </row>
    <row r="137" spans="1:12" ht="15">
      <c r="A137" s="38"/>
      <c r="B137" s="21" t="s">
        <v>47</v>
      </c>
      <c r="C137" s="21" t="s">
        <v>83</v>
      </c>
      <c r="D137" s="21"/>
      <c r="E137" s="22"/>
      <c r="F137" s="23">
        <f>SUBTOTAL(9,F138:F147)</f>
        <v>128000</v>
      </c>
      <c r="H137" s="107"/>
      <c r="K137" s="88"/>
      <c r="L137" s="89"/>
    </row>
    <row r="138" spans="1:12" ht="15" hidden="1">
      <c r="A138" s="39"/>
      <c r="B138" s="39"/>
      <c r="C138" s="20"/>
      <c r="D138" s="20"/>
      <c r="E138" s="20"/>
      <c r="F138" s="24"/>
      <c r="H138" s="24"/>
      <c r="K138" s="90"/>
      <c r="L138" s="82"/>
    </row>
    <row r="139" spans="1:12" ht="15">
      <c r="A139" s="38"/>
      <c r="B139" s="40"/>
      <c r="C139" s="117" t="s">
        <v>2</v>
      </c>
      <c r="D139" s="117" t="s">
        <v>59</v>
      </c>
      <c r="E139" s="117"/>
      <c r="F139" s="118">
        <f>SUBTOTAL(9,F140:F142)</f>
        <v>128000</v>
      </c>
      <c r="H139" s="27"/>
      <c r="K139" s="27"/>
      <c r="L139" s="58"/>
    </row>
    <row r="140" spans="1:12" ht="15" hidden="1">
      <c r="A140" s="116"/>
      <c r="B140" s="83"/>
      <c r="C140" s="26"/>
      <c r="D140" s="26"/>
      <c r="E140" s="26"/>
      <c r="F140" s="27"/>
      <c r="H140" s="27"/>
      <c r="K140" s="27"/>
      <c r="L140" s="58"/>
    </row>
    <row r="141" spans="1:12" ht="15">
      <c r="A141" s="116"/>
      <c r="B141" s="83"/>
      <c r="C141" s="26"/>
      <c r="D141" s="119" t="s">
        <v>35</v>
      </c>
      <c r="E141" s="119" t="s">
        <v>88</v>
      </c>
      <c r="F141" s="79">
        <v>128000</v>
      </c>
      <c r="H141" s="27"/>
      <c r="K141" s="27"/>
      <c r="L141" s="58"/>
    </row>
    <row r="142" spans="1:12" ht="15" hidden="1">
      <c r="A142" s="116"/>
      <c r="B142" s="83"/>
      <c r="C142" s="26">
        <v>3</v>
      </c>
      <c r="D142" s="26"/>
      <c r="E142" s="26"/>
      <c r="F142" s="27"/>
      <c r="H142" s="27"/>
      <c r="K142" s="27"/>
      <c r="L142" s="58"/>
    </row>
    <row r="143" spans="1:12" ht="15">
      <c r="A143" s="38"/>
      <c r="B143" s="40"/>
      <c r="C143" s="117" t="s">
        <v>3</v>
      </c>
      <c r="D143" s="117" t="s">
        <v>80</v>
      </c>
      <c r="E143" s="117"/>
      <c r="F143" s="118">
        <f>SUBTOTAL(9,F144:F146)</f>
        <v>0</v>
      </c>
      <c r="H143" s="27"/>
      <c r="K143" s="27"/>
      <c r="L143" s="58"/>
    </row>
    <row r="144" spans="1:12" ht="15" hidden="1">
      <c r="A144" s="116"/>
      <c r="B144" s="83"/>
      <c r="C144" s="26"/>
      <c r="D144" s="26"/>
      <c r="E144" s="26"/>
      <c r="F144" s="27"/>
      <c r="H144" s="27"/>
      <c r="K144" s="27"/>
      <c r="L144" s="58"/>
    </row>
    <row r="145" spans="1:12" ht="15">
      <c r="A145" s="116"/>
      <c r="B145" s="83"/>
      <c r="C145" s="26"/>
      <c r="D145" s="119" t="s">
        <v>34</v>
      </c>
      <c r="E145" s="119" t="s">
        <v>106</v>
      </c>
      <c r="F145" s="79">
        <v>0</v>
      </c>
      <c r="H145" s="27"/>
      <c r="K145" s="27"/>
      <c r="L145" s="58"/>
    </row>
    <row r="146" spans="1:12" ht="15" hidden="1">
      <c r="A146" s="116"/>
      <c r="B146" s="83"/>
      <c r="C146" s="26">
        <v>3</v>
      </c>
      <c r="D146" s="26"/>
      <c r="E146" s="26"/>
      <c r="F146" s="27"/>
      <c r="H146" s="27"/>
      <c r="K146" s="27"/>
      <c r="L146" s="58"/>
    </row>
    <row r="147" spans="3:12" ht="15" hidden="1">
      <c r="C147">
        <v>2</v>
      </c>
      <c r="F147" s="25"/>
      <c r="H147" s="108"/>
      <c r="K147" s="91"/>
      <c r="L147" s="92"/>
    </row>
    <row r="148" spans="3:12" ht="15" hidden="1">
      <c r="C148">
        <v>1</v>
      </c>
      <c r="F148" s="25"/>
      <c r="H148" s="108"/>
      <c r="K148" s="91"/>
      <c r="L148" s="92"/>
    </row>
    <row r="149" spans="3:12" ht="15" hidden="1">
      <c r="C149" t="s">
        <v>0</v>
      </c>
      <c r="F149" s="25"/>
      <c r="H149" s="108"/>
      <c r="K149" s="91"/>
      <c r="L149" s="92"/>
    </row>
    <row r="150" spans="1:12" ht="15">
      <c r="A150" s="14" t="s">
        <v>48</v>
      </c>
      <c r="B150" s="14"/>
      <c r="C150" s="14"/>
      <c r="D150" s="14"/>
      <c r="E150" s="14"/>
      <c r="F150" s="15">
        <f>SUBTOTAL(9,F115:F149)</f>
        <v>2556612.85</v>
      </c>
      <c r="H150" s="107"/>
      <c r="K150" s="88"/>
      <c r="L150" s="89"/>
    </row>
    <row r="151" spans="1:8" ht="15">
      <c r="A151" s="65" t="s">
        <v>53</v>
      </c>
      <c r="B151" s="65"/>
      <c r="C151" s="65"/>
      <c r="D151" s="65"/>
      <c r="E151" s="65"/>
      <c r="F151" s="66">
        <v>371634.14</v>
      </c>
      <c r="H151" s="88"/>
    </row>
    <row r="152" spans="1:8" ht="15">
      <c r="A152" s="14" t="s">
        <v>54</v>
      </c>
      <c r="B152" s="14"/>
      <c r="C152" s="14"/>
      <c r="D152" s="14"/>
      <c r="E152" s="14"/>
      <c r="F152" s="15">
        <v>163127.61</v>
      </c>
      <c r="H152" s="107"/>
    </row>
    <row r="153" spans="1:8" ht="15">
      <c r="A153" s="14" t="s">
        <v>74</v>
      </c>
      <c r="B153" s="14"/>
      <c r="C153" s="14"/>
      <c r="D153" s="14"/>
      <c r="E153" s="14"/>
      <c r="F153" s="15">
        <f>F150+F151-F152</f>
        <v>2765119.3800000004</v>
      </c>
      <c r="H153" s="107"/>
    </row>
    <row r="156" ht="20.25">
      <c r="A156" s="28" t="s">
        <v>85</v>
      </c>
    </row>
    <row r="157" spans="1:13" ht="94.5" customHeight="1">
      <c r="A157" s="53" t="s">
        <v>42</v>
      </c>
      <c r="B157" s="54" t="s">
        <v>40</v>
      </c>
      <c r="C157" s="54" t="s">
        <v>78</v>
      </c>
      <c r="D157" s="54"/>
      <c r="E157" s="54" t="s">
        <v>57</v>
      </c>
      <c r="F157" s="54" t="str">
        <f>CONCATENATE("Naziv"," ",E157)</f>
        <v>Naziv Konto 4. razina</v>
      </c>
      <c r="G157" s="56" t="s">
        <v>60</v>
      </c>
      <c r="H157" s="55" t="s">
        <v>51</v>
      </c>
      <c r="I157" s="56" t="s">
        <v>61</v>
      </c>
      <c r="J157" s="56" t="s">
        <v>86</v>
      </c>
      <c r="K157" s="55" t="s">
        <v>67</v>
      </c>
      <c r="L157" s="56" t="s">
        <v>91</v>
      </c>
      <c r="M157" s="57" t="s">
        <v>104</v>
      </c>
    </row>
    <row r="158" spans="1:13" ht="11.25" customHeight="1">
      <c r="A158" s="49">
        <v>1</v>
      </c>
      <c r="B158" s="50">
        <v>2</v>
      </c>
      <c r="C158" s="51">
        <v>3</v>
      </c>
      <c r="D158" s="51"/>
      <c r="E158" s="51">
        <v>4</v>
      </c>
      <c r="F158" s="52">
        <v>5</v>
      </c>
      <c r="G158" s="67">
        <v>6</v>
      </c>
      <c r="H158" s="52">
        <v>7</v>
      </c>
      <c r="I158" s="67">
        <v>8</v>
      </c>
      <c r="J158" s="120" t="s">
        <v>52</v>
      </c>
      <c r="K158" s="52">
        <v>10</v>
      </c>
      <c r="L158" s="52" t="s">
        <v>43</v>
      </c>
      <c r="M158" s="68" t="s">
        <v>49</v>
      </c>
    </row>
    <row r="159" spans="1:13" ht="15.75">
      <c r="A159" s="42" t="s">
        <v>4</v>
      </c>
      <c r="B159" s="42" t="s">
        <v>87</v>
      </c>
      <c r="C159" s="16"/>
      <c r="D159" s="16"/>
      <c r="E159" s="16"/>
      <c r="F159" s="17"/>
      <c r="G159" s="69">
        <v>371634.14</v>
      </c>
      <c r="H159" s="17">
        <f>SUBTOTAL(9,H160:H253)</f>
        <v>2556612.85</v>
      </c>
      <c r="I159" s="69">
        <v>163127.61</v>
      </c>
      <c r="J159" s="17">
        <f>G159+H159-I159</f>
        <v>2765119.3800000004</v>
      </c>
      <c r="K159" s="17">
        <f>SUBTOTAL(9,K160:K253)</f>
        <v>2765119.3800000004</v>
      </c>
      <c r="L159" s="17">
        <f>H159-K159</f>
        <v>-208506.53000000026</v>
      </c>
      <c r="M159" s="17">
        <f>J159-K159</f>
        <v>0</v>
      </c>
    </row>
    <row r="160" spans="1:13" ht="15.75" hidden="1">
      <c r="A160" s="37"/>
      <c r="B160" s="18"/>
      <c r="C160" s="18"/>
      <c r="D160" s="18"/>
      <c r="E160" s="18"/>
      <c r="F160" s="19"/>
      <c r="H160" s="19"/>
      <c r="K160" s="19"/>
      <c r="L160" s="19"/>
      <c r="M160" s="98"/>
    </row>
    <row r="161" spans="1:13" ht="15">
      <c r="A161" s="38"/>
      <c r="B161" s="21" t="s">
        <v>1</v>
      </c>
      <c r="C161" s="21" t="s">
        <v>65</v>
      </c>
      <c r="D161" s="21"/>
      <c r="E161" s="22"/>
      <c r="F161" s="23"/>
      <c r="G161" s="70">
        <v>0</v>
      </c>
      <c r="H161" s="23">
        <f>SUBTOTAL(9,H162:H197)</f>
        <v>2420612.85</v>
      </c>
      <c r="I161" s="70">
        <v>0</v>
      </c>
      <c r="J161" s="23">
        <f>G161+H161-I161</f>
        <v>2420612.85</v>
      </c>
      <c r="K161" s="23">
        <f>SUBTOTAL(9,K162:K197)</f>
        <v>2420612.85</v>
      </c>
      <c r="L161" s="23">
        <f>H161-K161</f>
        <v>0</v>
      </c>
      <c r="M161" s="121">
        <f>J161-K161</f>
        <v>0</v>
      </c>
    </row>
    <row r="162" spans="1:13" ht="15" hidden="1">
      <c r="A162" s="39"/>
      <c r="B162" s="44"/>
      <c r="C162" s="20"/>
      <c r="D162" s="20"/>
      <c r="E162" s="20"/>
      <c r="F162" s="24"/>
      <c r="H162" s="24"/>
      <c r="K162" s="24"/>
      <c r="L162" s="24"/>
      <c r="M162" s="98"/>
    </row>
    <row r="163" spans="1:13" ht="15">
      <c r="A163" s="40"/>
      <c r="B163" s="45"/>
      <c r="C163" s="109" t="s">
        <v>44</v>
      </c>
      <c r="D163" s="109"/>
      <c r="E163" s="109" t="s">
        <v>96</v>
      </c>
      <c r="F163" s="110"/>
      <c r="G163" s="110">
        <v>0</v>
      </c>
      <c r="H163" s="110">
        <f>SUBTOTAL(9,H164:H173)</f>
        <v>104332.85</v>
      </c>
      <c r="I163" s="110">
        <v>0</v>
      </c>
      <c r="J163" s="111">
        <f>G163+H163-I163</f>
        <v>104332.85</v>
      </c>
      <c r="K163" s="110">
        <f>SUBTOTAL(9,K164:K173)</f>
        <v>104332.85</v>
      </c>
      <c r="L163" s="110">
        <f>H163-K163</f>
        <v>0</v>
      </c>
      <c r="M163" s="111">
        <f>J163-K163</f>
        <v>0</v>
      </c>
    </row>
    <row r="164" spans="1:13" ht="15" hidden="1">
      <c r="A164" s="83"/>
      <c r="B164" s="99"/>
      <c r="C164" s="36"/>
      <c r="D164" s="36"/>
      <c r="E164" s="36"/>
      <c r="F164" s="35"/>
      <c r="G164" s="35"/>
      <c r="H164" s="35"/>
      <c r="I164" s="35"/>
      <c r="K164" s="35"/>
      <c r="L164" s="35"/>
      <c r="M164" s="98"/>
    </row>
    <row r="165" spans="1:13" ht="15">
      <c r="A165" s="83"/>
      <c r="B165" s="99"/>
      <c r="C165" s="36"/>
      <c r="D165" s="36"/>
      <c r="E165" s="100" t="s">
        <v>14</v>
      </c>
      <c r="F165" s="100" t="s">
        <v>68</v>
      </c>
      <c r="G165" s="35"/>
      <c r="H165" s="79">
        <v>0</v>
      </c>
      <c r="I165" s="35"/>
      <c r="K165" s="79">
        <v>10234.03</v>
      </c>
      <c r="L165" s="79">
        <f aca="true" t="shared" si="0" ref="L165:L172">H165-K165</f>
        <v>-10234.03</v>
      </c>
      <c r="M165" s="98"/>
    </row>
    <row r="166" spans="1:13" ht="15">
      <c r="A166" s="83"/>
      <c r="B166" s="99"/>
      <c r="C166" s="36"/>
      <c r="D166" s="36"/>
      <c r="E166" s="100" t="s">
        <v>18</v>
      </c>
      <c r="F166" s="100" t="s">
        <v>92</v>
      </c>
      <c r="G166" s="35"/>
      <c r="H166" s="79">
        <v>0</v>
      </c>
      <c r="I166" s="35"/>
      <c r="K166" s="79">
        <v>1000</v>
      </c>
      <c r="L166" s="79">
        <f t="shared" si="0"/>
        <v>-1000</v>
      </c>
      <c r="M166" s="98"/>
    </row>
    <row r="167" spans="1:13" ht="15">
      <c r="A167" s="83"/>
      <c r="B167" s="99"/>
      <c r="C167" s="36"/>
      <c r="D167" s="36"/>
      <c r="E167" s="100" t="s">
        <v>22</v>
      </c>
      <c r="F167" s="100" t="s">
        <v>70</v>
      </c>
      <c r="G167" s="35"/>
      <c r="H167" s="79">
        <v>0</v>
      </c>
      <c r="I167" s="35"/>
      <c r="K167" s="79">
        <v>17500</v>
      </c>
      <c r="L167" s="79">
        <f t="shared" si="0"/>
        <v>-17500</v>
      </c>
      <c r="M167" s="98"/>
    </row>
    <row r="168" spans="1:13" ht="15">
      <c r="A168" s="83"/>
      <c r="B168" s="99"/>
      <c r="C168" s="36"/>
      <c r="D168" s="36"/>
      <c r="E168" s="100" t="s">
        <v>24</v>
      </c>
      <c r="F168" s="100" t="s">
        <v>55</v>
      </c>
      <c r="G168" s="35"/>
      <c r="H168" s="79">
        <v>0</v>
      </c>
      <c r="I168" s="35"/>
      <c r="K168" s="79">
        <v>17000</v>
      </c>
      <c r="L168" s="79">
        <f t="shared" si="0"/>
        <v>-17000</v>
      </c>
      <c r="M168" s="98"/>
    </row>
    <row r="169" spans="1:13" ht="15">
      <c r="A169" s="83"/>
      <c r="B169" s="99"/>
      <c r="C169" s="36"/>
      <c r="D169" s="36"/>
      <c r="E169" s="100" t="s">
        <v>31</v>
      </c>
      <c r="F169" s="100" t="s">
        <v>89</v>
      </c>
      <c r="G169" s="35"/>
      <c r="H169" s="79">
        <v>0</v>
      </c>
      <c r="I169" s="35"/>
      <c r="K169" s="79">
        <v>20000</v>
      </c>
      <c r="L169" s="79">
        <f t="shared" si="0"/>
        <v>-20000</v>
      </c>
      <c r="M169" s="98"/>
    </row>
    <row r="170" spans="1:13" ht="15">
      <c r="A170" s="83"/>
      <c r="B170" s="99"/>
      <c r="C170" s="36"/>
      <c r="D170" s="36"/>
      <c r="E170" s="100" t="s">
        <v>32</v>
      </c>
      <c r="F170" s="100" t="s">
        <v>99</v>
      </c>
      <c r="G170" s="35"/>
      <c r="H170" s="79">
        <v>0</v>
      </c>
      <c r="I170" s="35"/>
      <c r="K170" s="79">
        <v>38598.82</v>
      </c>
      <c r="L170" s="79">
        <f t="shared" si="0"/>
        <v>-38598.82</v>
      </c>
      <c r="M170" s="98"/>
    </row>
    <row r="171" spans="1:13" ht="15">
      <c r="A171" s="83"/>
      <c r="B171" s="99"/>
      <c r="C171" s="36"/>
      <c r="D171" s="36"/>
      <c r="E171" s="100" t="s">
        <v>36</v>
      </c>
      <c r="F171" s="100" t="s">
        <v>103</v>
      </c>
      <c r="G171" s="35"/>
      <c r="H171" s="79">
        <v>45734.03</v>
      </c>
      <c r="I171" s="35"/>
      <c r="K171" s="79">
        <v>0</v>
      </c>
      <c r="L171" s="79">
        <f t="shared" si="0"/>
        <v>45734.03</v>
      </c>
      <c r="M171" s="98"/>
    </row>
    <row r="172" spans="1:13" ht="15">
      <c r="A172" s="83"/>
      <c r="B172" s="99"/>
      <c r="C172" s="36"/>
      <c r="D172" s="36"/>
      <c r="E172" s="100" t="s">
        <v>37</v>
      </c>
      <c r="F172" s="100" t="s">
        <v>105</v>
      </c>
      <c r="G172" s="35"/>
      <c r="H172" s="79">
        <v>58598.82</v>
      </c>
      <c r="I172" s="35"/>
      <c r="K172" s="79">
        <v>0</v>
      </c>
      <c r="L172" s="79">
        <f t="shared" si="0"/>
        <v>58598.82</v>
      </c>
      <c r="M172" s="98"/>
    </row>
    <row r="173" spans="1:13" ht="15" hidden="1">
      <c r="A173" s="83"/>
      <c r="B173" s="99"/>
      <c r="C173" s="36">
        <v>3</v>
      </c>
      <c r="D173" s="36"/>
      <c r="E173" s="36"/>
      <c r="F173" s="35"/>
      <c r="G173" s="35"/>
      <c r="H173" s="35"/>
      <c r="I173" s="35"/>
      <c r="K173" s="35"/>
      <c r="L173" s="35"/>
      <c r="M173" s="98"/>
    </row>
    <row r="174" spans="1:13" ht="15">
      <c r="A174" s="40"/>
      <c r="B174" s="45"/>
      <c r="C174" s="109" t="s">
        <v>46</v>
      </c>
      <c r="D174" s="109"/>
      <c r="E174" s="109" t="s">
        <v>95</v>
      </c>
      <c r="F174" s="110"/>
      <c r="G174" s="110">
        <v>0</v>
      </c>
      <c r="H174" s="110">
        <f>SUBTOTAL(9,H175:H196)</f>
        <v>2316280</v>
      </c>
      <c r="I174" s="110">
        <v>0</v>
      </c>
      <c r="J174" s="111">
        <f>G174+H174-I174</f>
        <v>2316280</v>
      </c>
      <c r="K174" s="110">
        <f>SUBTOTAL(9,K175:K196)</f>
        <v>2316280</v>
      </c>
      <c r="L174" s="110">
        <f>H174-K174</f>
        <v>0</v>
      </c>
      <c r="M174" s="111">
        <f>J174-K174</f>
        <v>0</v>
      </c>
    </row>
    <row r="175" spans="1:13" ht="15" hidden="1">
      <c r="A175" s="83"/>
      <c r="B175" s="99"/>
      <c r="C175" s="36"/>
      <c r="D175" s="36"/>
      <c r="E175" s="36"/>
      <c r="F175" s="35"/>
      <c r="G175" s="35"/>
      <c r="H175" s="35"/>
      <c r="I175" s="35"/>
      <c r="K175" s="35"/>
      <c r="L175" s="35"/>
      <c r="M175" s="98"/>
    </row>
    <row r="176" spans="1:13" ht="15">
      <c r="A176" s="83"/>
      <c r="B176" s="99"/>
      <c r="C176" s="36"/>
      <c r="D176" s="36"/>
      <c r="E176" s="100" t="s">
        <v>5</v>
      </c>
      <c r="F176" s="100" t="s">
        <v>79</v>
      </c>
      <c r="G176" s="35"/>
      <c r="H176" s="79">
        <v>0</v>
      </c>
      <c r="I176" s="35"/>
      <c r="K176" s="79">
        <v>1500000</v>
      </c>
      <c r="L176" s="79">
        <f aca="true" t="shared" si="1" ref="L176:L195">H176-K176</f>
        <v>-1500000</v>
      </c>
      <c r="M176" s="98"/>
    </row>
    <row r="177" spans="1:13" ht="15">
      <c r="A177" s="83"/>
      <c r="B177" s="99"/>
      <c r="C177" s="36"/>
      <c r="D177" s="36"/>
      <c r="E177" s="100" t="s">
        <v>6</v>
      </c>
      <c r="F177" s="100" t="s">
        <v>90</v>
      </c>
      <c r="G177" s="35"/>
      <c r="H177" s="79">
        <v>0</v>
      </c>
      <c r="I177" s="35"/>
      <c r="K177" s="79">
        <v>2000</v>
      </c>
      <c r="L177" s="79">
        <f t="shared" si="1"/>
        <v>-2000</v>
      </c>
      <c r="M177" s="98"/>
    </row>
    <row r="178" spans="1:13" ht="15">
      <c r="A178" s="83"/>
      <c r="B178" s="99"/>
      <c r="C178" s="36"/>
      <c r="D178" s="36"/>
      <c r="E178" s="100" t="s">
        <v>7</v>
      </c>
      <c r="F178" s="100" t="s">
        <v>69</v>
      </c>
      <c r="G178" s="35"/>
      <c r="H178" s="79">
        <v>0</v>
      </c>
      <c r="I178" s="35"/>
      <c r="K178" s="79">
        <v>75200</v>
      </c>
      <c r="L178" s="79">
        <f t="shared" si="1"/>
        <v>-75200</v>
      </c>
      <c r="M178" s="98"/>
    </row>
    <row r="179" spans="1:13" ht="15">
      <c r="A179" s="83"/>
      <c r="B179" s="99"/>
      <c r="C179" s="36"/>
      <c r="D179" s="36"/>
      <c r="E179" s="100" t="s">
        <v>8</v>
      </c>
      <c r="F179" s="100" t="s">
        <v>82</v>
      </c>
      <c r="G179" s="35"/>
      <c r="H179" s="79">
        <v>0</v>
      </c>
      <c r="I179" s="35"/>
      <c r="K179" s="79">
        <v>247480</v>
      </c>
      <c r="L179" s="79">
        <f t="shared" si="1"/>
        <v>-247480</v>
      </c>
      <c r="M179" s="98"/>
    </row>
    <row r="180" spans="1:13" ht="15">
      <c r="A180" s="83"/>
      <c r="B180" s="99"/>
      <c r="C180" s="36"/>
      <c r="D180" s="36"/>
      <c r="E180" s="100" t="s">
        <v>9</v>
      </c>
      <c r="F180" s="100" t="s">
        <v>75</v>
      </c>
      <c r="G180" s="35"/>
      <c r="H180" s="79">
        <v>0</v>
      </c>
      <c r="I180" s="35"/>
      <c r="K180" s="79">
        <v>8000</v>
      </c>
      <c r="L180" s="79">
        <f t="shared" si="1"/>
        <v>-8000</v>
      </c>
      <c r="M180" s="98"/>
    </row>
    <row r="181" spans="1:13" ht="15">
      <c r="A181" s="83"/>
      <c r="B181" s="99"/>
      <c r="C181" s="36"/>
      <c r="D181" s="36"/>
      <c r="E181" s="100" t="s">
        <v>10</v>
      </c>
      <c r="F181" s="100" t="s">
        <v>101</v>
      </c>
      <c r="G181" s="35"/>
      <c r="H181" s="79">
        <v>0</v>
      </c>
      <c r="I181" s="35"/>
      <c r="K181" s="79">
        <v>58200</v>
      </c>
      <c r="L181" s="79">
        <f t="shared" si="1"/>
        <v>-58200</v>
      </c>
      <c r="M181" s="98"/>
    </row>
    <row r="182" spans="1:13" ht="15">
      <c r="A182" s="83"/>
      <c r="B182" s="99"/>
      <c r="C182" s="36"/>
      <c r="D182" s="36"/>
      <c r="E182" s="100" t="s">
        <v>11</v>
      </c>
      <c r="F182" s="100" t="s">
        <v>93</v>
      </c>
      <c r="G182" s="35"/>
      <c r="H182" s="79">
        <v>0</v>
      </c>
      <c r="I182" s="35"/>
      <c r="K182" s="79">
        <v>10050</v>
      </c>
      <c r="L182" s="79">
        <f t="shared" si="1"/>
        <v>-10050</v>
      </c>
      <c r="M182" s="98"/>
    </row>
    <row r="183" spans="1:13" ht="15">
      <c r="A183" s="83"/>
      <c r="B183" s="99"/>
      <c r="C183" s="36"/>
      <c r="D183" s="36"/>
      <c r="E183" s="100" t="s">
        <v>12</v>
      </c>
      <c r="F183" s="100" t="s">
        <v>84</v>
      </c>
      <c r="G183" s="35"/>
      <c r="H183" s="79">
        <v>0</v>
      </c>
      <c r="I183" s="35"/>
      <c r="K183" s="79">
        <v>22625</v>
      </c>
      <c r="L183" s="79">
        <f t="shared" si="1"/>
        <v>-22625</v>
      </c>
      <c r="M183" s="98"/>
    </row>
    <row r="184" spans="1:13" ht="15">
      <c r="A184" s="83"/>
      <c r="B184" s="99"/>
      <c r="C184" s="36"/>
      <c r="D184" s="36"/>
      <c r="E184" s="100" t="s">
        <v>13</v>
      </c>
      <c r="F184" s="100" t="s">
        <v>41</v>
      </c>
      <c r="G184" s="35"/>
      <c r="H184" s="79">
        <v>0</v>
      </c>
      <c r="I184" s="35"/>
      <c r="K184" s="79">
        <v>136000</v>
      </c>
      <c r="L184" s="79">
        <f t="shared" si="1"/>
        <v>-136000</v>
      </c>
      <c r="M184" s="98"/>
    </row>
    <row r="185" spans="1:13" ht="15">
      <c r="A185" s="83"/>
      <c r="B185" s="99"/>
      <c r="C185" s="36"/>
      <c r="D185" s="36"/>
      <c r="E185" s="100" t="s">
        <v>16</v>
      </c>
      <c r="F185" s="100" t="s">
        <v>94</v>
      </c>
      <c r="G185" s="35"/>
      <c r="H185" s="79">
        <v>0</v>
      </c>
      <c r="I185" s="35"/>
      <c r="K185" s="79">
        <v>30000</v>
      </c>
      <c r="L185" s="79">
        <f t="shared" si="1"/>
        <v>-30000</v>
      </c>
      <c r="M185" s="98"/>
    </row>
    <row r="186" spans="1:13" ht="15">
      <c r="A186" s="83"/>
      <c r="B186" s="99"/>
      <c r="C186" s="36"/>
      <c r="D186" s="36"/>
      <c r="E186" s="100" t="s">
        <v>17</v>
      </c>
      <c r="F186" s="100" t="s">
        <v>98</v>
      </c>
      <c r="G186" s="35"/>
      <c r="H186" s="79">
        <v>0</v>
      </c>
      <c r="I186" s="35"/>
      <c r="K186" s="79">
        <v>9600</v>
      </c>
      <c r="L186" s="79">
        <f t="shared" si="1"/>
        <v>-9600</v>
      </c>
      <c r="M186" s="98"/>
    </row>
    <row r="187" spans="1:13" ht="15">
      <c r="A187" s="83"/>
      <c r="B187" s="99"/>
      <c r="C187" s="36"/>
      <c r="D187" s="36"/>
      <c r="E187" s="100" t="s">
        <v>18</v>
      </c>
      <c r="F187" s="100" t="s">
        <v>92</v>
      </c>
      <c r="G187" s="35"/>
      <c r="H187" s="79">
        <v>0</v>
      </c>
      <c r="I187" s="35"/>
      <c r="K187" s="79">
        <v>0</v>
      </c>
      <c r="L187" s="79">
        <f t="shared" si="1"/>
        <v>0</v>
      </c>
      <c r="M187" s="98"/>
    </row>
    <row r="188" spans="1:13" ht="15">
      <c r="A188" s="83"/>
      <c r="B188" s="99"/>
      <c r="C188" s="36"/>
      <c r="D188" s="36"/>
      <c r="E188" s="100" t="s">
        <v>19</v>
      </c>
      <c r="F188" s="100" t="s">
        <v>58</v>
      </c>
      <c r="G188" s="35"/>
      <c r="H188" s="79">
        <v>0</v>
      </c>
      <c r="I188" s="35"/>
      <c r="K188" s="79">
        <v>9000</v>
      </c>
      <c r="L188" s="79">
        <f t="shared" si="1"/>
        <v>-9000</v>
      </c>
      <c r="M188" s="98"/>
    </row>
    <row r="189" spans="1:13" ht="15">
      <c r="A189" s="83"/>
      <c r="B189" s="99"/>
      <c r="C189" s="36"/>
      <c r="D189" s="36"/>
      <c r="E189" s="100" t="s">
        <v>20</v>
      </c>
      <c r="F189" s="100" t="s">
        <v>64</v>
      </c>
      <c r="G189" s="35"/>
      <c r="H189" s="79">
        <v>0</v>
      </c>
      <c r="I189" s="35"/>
      <c r="K189" s="79">
        <v>170000</v>
      </c>
      <c r="L189" s="79">
        <f t="shared" si="1"/>
        <v>-170000</v>
      </c>
      <c r="M189" s="98"/>
    </row>
    <row r="190" spans="1:13" ht="15">
      <c r="A190" s="83"/>
      <c r="B190" s="99"/>
      <c r="C190" s="36"/>
      <c r="D190" s="36"/>
      <c r="E190" s="100" t="s">
        <v>23</v>
      </c>
      <c r="F190" s="100" t="s">
        <v>72</v>
      </c>
      <c r="G190" s="35"/>
      <c r="H190" s="79">
        <v>0</v>
      </c>
      <c r="I190" s="35"/>
      <c r="K190" s="79">
        <v>12300</v>
      </c>
      <c r="L190" s="79">
        <f t="shared" si="1"/>
        <v>-12300</v>
      </c>
      <c r="M190" s="98"/>
    </row>
    <row r="191" spans="1:13" ht="15">
      <c r="A191" s="83"/>
      <c r="B191" s="99"/>
      <c r="C191" s="36"/>
      <c r="D191" s="36"/>
      <c r="E191" s="100" t="s">
        <v>24</v>
      </c>
      <c r="F191" s="100" t="s">
        <v>55</v>
      </c>
      <c r="G191" s="35"/>
      <c r="H191" s="79">
        <v>0</v>
      </c>
      <c r="I191" s="35"/>
      <c r="K191" s="79">
        <v>14225</v>
      </c>
      <c r="L191" s="79">
        <f t="shared" si="1"/>
        <v>-14225</v>
      </c>
      <c r="M191" s="98"/>
    </row>
    <row r="192" spans="1:13" ht="15">
      <c r="A192" s="83"/>
      <c r="B192" s="99"/>
      <c r="C192" s="36"/>
      <c r="D192" s="36"/>
      <c r="E192" s="100" t="s">
        <v>25</v>
      </c>
      <c r="F192" s="100" t="s">
        <v>62</v>
      </c>
      <c r="G192" s="35"/>
      <c r="H192" s="79">
        <v>0</v>
      </c>
      <c r="I192" s="35"/>
      <c r="K192" s="79">
        <v>1800</v>
      </c>
      <c r="L192" s="79">
        <f t="shared" si="1"/>
        <v>-1800</v>
      </c>
      <c r="M192" s="98"/>
    </row>
    <row r="193" spans="1:13" ht="15">
      <c r="A193" s="83"/>
      <c r="B193" s="99"/>
      <c r="C193" s="36"/>
      <c r="D193" s="36"/>
      <c r="E193" s="100" t="s">
        <v>28</v>
      </c>
      <c r="F193" s="100" t="s">
        <v>76</v>
      </c>
      <c r="G193" s="35"/>
      <c r="H193" s="79">
        <v>0</v>
      </c>
      <c r="I193" s="35"/>
      <c r="K193" s="79">
        <v>6000</v>
      </c>
      <c r="L193" s="79">
        <f t="shared" si="1"/>
        <v>-6000</v>
      </c>
      <c r="M193" s="98"/>
    </row>
    <row r="194" spans="1:13" ht="15">
      <c r="A194" s="83"/>
      <c r="B194" s="99"/>
      <c r="C194" s="36"/>
      <c r="D194" s="36"/>
      <c r="E194" s="100" t="s">
        <v>29</v>
      </c>
      <c r="F194" s="100" t="s">
        <v>81</v>
      </c>
      <c r="G194" s="35"/>
      <c r="H194" s="79">
        <v>0</v>
      </c>
      <c r="I194" s="35"/>
      <c r="K194" s="79">
        <v>3800</v>
      </c>
      <c r="L194" s="79">
        <f t="shared" si="1"/>
        <v>-3800</v>
      </c>
      <c r="M194" s="98"/>
    </row>
    <row r="195" spans="1:13" ht="15">
      <c r="A195" s="83"/>
      <c r="B195" s="99"/>
      <c r="C195" s="36"/>
      <c r="D195" s="36"/>
      <c r="E195" s="100" t="s">
        <v>36</v>
      </c>
      <c r="F195" s="100" t="s">
        <v>103</v>
      </c>
      <c r="G195" s="35"/>
      <c r="H195" s="79">
        <v>2316280</v>
      </c>
      <c r="I195" s="35"/>
      <c r="K195" s="79">
        <v>0</v>
      </c>
      <c r="L195" s="79">
        <f t="shared" si="1"/>
        <v>2316280</v>
      </c>
      <c r="M195" s="98"/>
    </row>
    <row r="196" spans="1:13" ht="15" hidden="1">
      <c r="A196" s="83"/>
      <c r="B196" s="99"/>
      <c r="C196" s="36">
        <v>3</v>
      </c>
      <c r="D196" s="36"/>
      <c r="E196" s="36"/>
      <c r="F196" s="35"/>
      <c r="G196" s="35"/>
      <c r="H196" s="35"/>
      <c r="I196" s="35"/>
      <c r="K196" s="35"/>
      <c r="L196" s="35"/>
      <c r="M196" s="98"/>
    </row>
    <row r="197" spans="3:13" ht="15" hidden="1">
      <c r="C197">
        <v>2</v>
      </c>
      <c r="F197" s="25"/>
      <c r="H197" s="25"/>
      <c r="K197" s="25"/>
      <c r="L197" s="25"/>
      <c r="M197" s="98"/>
    </row>
    <row r="198" spans="1:13" ht="15">
      <c r="A198" s="38"/>
      <c r="B198" s="21" t="s">
        <v>2</v>
      </c>
      <c r="C198" s="21" t="s">
        <v>59</v>
      </c>
      <c r="D198" s="21"/>
      <c r="E198" s="22"/>
      <c r="F198" s="23"/>
      <c r="G198" s="70">
        <v>237577.61</v>
      </c>
      <c r="H198" s="23">
        <f>SUBTOTAL(9,H199:H237)</f>
        <v>131000</v>
      </c>
      <c r="I198" s="70">
        <v>163127.61</v>
      </c>
      <c r="J198" s="23">
        <f>G198+H198-I198</f>
        <v>205450</v>
      </c>
      <c r="K198" s="23">
        <f>SUBTOTAL(9,K199:K237)</f>
        <v>205450</v>
      </c>
      <c r="L198" s="23">
        <f>H198-K198</f>
        <v>-74450</v>
      </c>
      <c r="M198" s="121">
        <f>J198-K198</f>
        <v>0</v>
      </c>
    </row>
    <row r="199" spans="1:13" ht="15" hidden="1">
      <c r="A199" s="39"/>
      <c r="B199" s="44"/>
      <c r="C199" s="20"/>
      <c r="D199" s="20"/>
      <c r="E199" s="20"/>
      <c r="F199" s="24"/>
      <c r="H199" s="24"/>
      <c r="K199" s="24"/>
      <c r="L199" s="24"/>
      <c r="M199" s="98"/>
    </row>
    <row r="200" spans="1:13" ht="15">
      <c r="A200" s="40"/>
      <c r="B200" s="45"/>
      <c r="C200" s="109" t="s">
        <v>45</v>
      </c>
      <c r="D200" s="109"/>
      <c r="E200" s="109" t="s">
        <v>100</v>
      </c>
      <c r="F200" s="110"/>
      <c r="G200" s="110">
        <v>0</v>
      </c>
      <c r="H200" s="110">
        <f>SUBTOTAL(9,H201:H208)</f>
        <v>3000</v>
      </c>
      <c r="I200" s="110">
        <v>0</v>
      </c>
      <c r="J200" s="111">
        <f>G200+H200-I200</f>
        <v>3000</v>
      </c>
      <c r="K200" s="110">
        <f>SUBTOTAL(9,K201:K208)</f>
        <v>3000</v>
      </c>
      <c r="L200" s="110">
        <f>H200-K200</f>
        <v>0</v>
      </c>
      <c r="M200" s="111">
        <f>J200-K200</f>
        <v>0</v>
      </c>
    </row>
    <row r="201" spans="1:13" ht="15" hidden="1">
      <c r="A201" s="83"/>
      <c r="B201" s="99"/>
      <c r="C201" s="36"/>
      <c r="D201" s="36"/>
      <c r="E201" s="36"/>
      <c r="F201" s="35"/>
      <c r="G201" s="35"/>
      <c r="H201" s="35"/>
      <c r="I201" s="35"/>
      <c r="K201" s="35"/>
      <c r="L201" s="35"/>
      <c r="M201" s="98"/>
    </row>
    <row r="202" spans="1:13" ht="15">
      <c r="A202" s="83"/>
      <c r="B202" s="99"/>
      <c r="C202" s="36"/>
      <c r="D202" s="36"/>
      <c r="E202" s="100" t="s">
        <v>18</v>
      </c>
      <c r="F202" s="100" t="s">
        <v>92</v>
      </c>
      <c r="G202" s="35"/>
      <c r="H202" s="79">
        <v>0</v>
      </c>
      <c r="I202" s="35"/>
      <c r="K202" s="79">
        <v>0</v>
      </c>
      <c r="L202" s="79">
        <f aca="true" t="shared" si="2" ref="L202:L207">H202-K202</f>
        <v>0</v>
      </c>
      <c r="M202" s="98"/>
    </row>
    <row r="203" spans="1:13" ht="15">
      <c r="A203" s="83"/>
      <c r="B203" s="99"/>
      <c r="C203" s="36"/>
      <c r="D203" s="36"/>
      <c r="E203" s="100" t="s">
        <v>24</v>
      </c>
      <c r="F203" s="100" t="s">
        <v>55</v>
      </c>
      <c r="G203" s="35"/>
      <c r="H203" s="79">
        <v>0</v>
      </c>
      <c r="I203" s="35"/>
      <c r="K203" s="79">
        <v>0</v>
      </c>
      <c r="L203" s="79">
        <f t="shared" si="2"/>
        <v>0</v>
      </c>
      <c r="M203" s="98"/>
    </row>
    <row r="204" spans="1:13" ht="15">
      <c r="A204" s="83"/>
      <c r="B204" s="99"/>
      <c r="C204" s="36"/>
      <c r="D204" s="36"/>
      <c r="E204" s="100" t="s">
        <v>26</v>
      </c>
      <c r="F204" s="100" t="s">
        <v>56</v>
      </c>
      <c r="G204" s="35"/>
      <c r="H204" s="79">
        <v>0</v>
      </c>
      <c r="I204" s="35"/>
      <c r="K204" s="79">
        <v>500</v>
      </c>
      <c r="L204" s="79">
        <f t="shared" si="2"/>
        <v>-500</v>
      </c>
      <c r="M204" s="98"/>
    </row>
    <row r="205" spans="1:13" ht="15">
      <c r="A205" s="83"/>
      <c r="B205" s="99"/>
      <c r="C205" s="36"/>
      <c r="D205" s="36"/>
      <c r="E205" s="100" t="s">
        <v>31</v>
      </c>
      <c r="F205" s="100" t="s">
        <v>89</v>
      </c>
      <c r="G205" s="35"/>
      <c r="H205" s="79">
        <v>0</v>
      </c>
      <c r="I205" s="35"/>
      <c r="K205" s="79">
        <v>2500</v>
      </c>
      <c r="L205" s="79">
        <f t="shared" si="2"/>
        <v>-2500</v>
      </c>
      <c r="M205" s="98"/>
    </row>
    <row r="206" spans="1:13" ht="15">
      <c r="A206" s="83"/>
      <c r="B206" s="99"/>
      <c r="C206" s="36"/>
      <c r="D206" s="36"/>
      <c r="E206" s="100" t="s">
        <v>32</v>
      </c>
      <c r="F206" s="100" t="s">
        <v>99</v>
      </c>
      <c r="G206" s="35"/>
      <c r="H206" s="79">
        <v>0</v>
      </c>
      <c r="I206" s="35"/>
      <c r="K206" s="79">
        <v>0</v>
      </c>
      <c r="L206" s="79">
        <f t="shared" si="2"/>
        <v>0</v>
      </c>
      <c r="M206" s="98"/>
    </row>
    <row r="207" spans="1:13" ht="15">
      <c r="A207" s="83"/>
      <c r="B207" s="99"/>
      <c r="C207" s="36"/>
      <c r="D207" s="36"/>
      <c r="E207" s="100" t="s">
        <v>35</v>
      </c>
      <c r="F207" s="100" t="s">
        <v>88</v>
      </c>
      <c r="G207" s="35"/>
      <c r="H207" s="79">
        <v>3000</v>
      </c>
      <c r="I207" s="35"/>
      <c r="K207" s="79">
        <v>0</v>
      </c>
      <c r="L207" s="79">
        <f t="shared" si="2"/>
        <v>3000</v>
      </c>
      <c r="M207" s="98"/>
    </row>
    <row r="208" spans="1:13" ht="15" hidden="1">
      <c r="A208" s="83"/>
      <c r="B208" s="99"/>
      <c r="C208" s="36">
        <v>3</v>
      </c>
      <c r="D208" s="36"/>
      <c r="E208" s="36"/>
      <c r="F208" s="35"/>
      <c r="G208" s="35"/>
      <c r="H208" s="35"/>
      <c r="I208" s="35"/>
      <c r="K208" s="35"/>
      <c r="L208" s="35"/>
      <c r="M208" s="98"/>
    </row>
    <row r="209" spans="1:13" ht="15">
      <c r="A209" s="40"/>
      <c r="B209" s="45"/>
      <c r="C209" s="109" t="s">
        <v>47</v>
      </c>
      <c r="D209" s="109"/>
      <c r="E209" s="109" t="s">
        <v>83</v>
      </c>
      <c r="F209" s="110"/>
      <c r="G209" s="110">
        <v>237577.61</v>
      </c>
      <c r="H209" s="110">
        <f>SUBTOTAL(9,H210:H236)</f>
        <v>128000</v>
      </c>
      <c r="I209" s="110">
        <v>163127.61</v>
      </c>
      <c r="J209" s="111">
        <f>G209+H209-I209</f>
        <v>202450</v>
      </c>
      <c r="K209" s="110">
        <f>SUBTOTAL(9,K210:K236)</f>
        <v>202450</v>
      </c>
      <c r="L209" s="110">
        <f>H209-K209</f>
        <v>-74450</v>
      </c>
      <c r="M209" s="111">
        <f>J209-K209</f>
        <v>0</v>
      </c>
    </row>
    <row r="210" spans="1:13" ht="15" hidden="1">
      <c r="A210" s="83"/>
      <c r="B210" s="99"/>
      <c r="C210" s="36"/>
      <c r="D210" s="36"/>
      <c r="E210" s="36"/>
      <c r="F210" s="35"/>
      <c r="G210" s="35"/>
      <c r="H210" s="35"/>
      <c r="I210" s="35"/>
      <c r="K210" s="35"/>
      <c r="L210" s="35"/>
      <c r="M210" s="98"/>
    </row>
    <row r="211" spans="1:13" ht="15">
      <c r="A211" s="83"/>
      <c r="B211" s="99"/>
      <c r="C211" s="36"/>
      <c r="D211" s="36"/>
      <c r="E211" s="100" t="s">
        <v>5</v>
      </c>
      <c r="F211" s="100" t="s">
        <v>79</v>
      </c>
      <c r="G211" s="35"/>
      <c r="H211" s="79">
        <v>0</v>
      </c>
      <c r="I211" s="35"/>
      <c r="K211" s="79">
        <v>2563.4</v>
      </c>
      <c r="L211" s="79">
        <f aca="true" t="shared" si="3" ref="L211:L235">H211-K211</f>
        <v>-2563.4</v>
      </c>
      <c r="M211" s="98"/>
    </row>
    <row r="212" spans="1:13" ht="15">
      <c r="A212" s="83"/>
      <c r="B212" s="99"/>
      <c r="C212" s="36"/>
      <c r="D212" s="36"/>
      <c r="E212" s="100" t="s">
        <v>7</v>
      </c>
      <c r="F212" s="100" t="s">
        <v>69</v>
      </c>
      <c r="G212" s="35"/>
      <c r="H212" s="79">
        <v>0</v>
      </c>
      <c r="I212" s="35"/>
      <c r="K212" s="79">
        <v>19600</v>
      </c>
      <c r="L212" s="79">
        <f t="shared" si="3"/>
        <v>-19600</v>
      </c>
      <c r="M212" s="98"/>
    </row>
    <row r="213" spans="1:13" ht="15">
      <c r="A213" s="83"/>
      <c r="B213" s="99"/>
      <c r="C213" s="36"/>
      <c r="D213" s="36"/>
      <c r="E213" s="100" t="s">
        <v>8</v>
      </c>
      <c r="F213" s="100" t="s">
        <v>82</v>
      </c>
      <c r="G213" s="35"/>
      <c r="H213" s="79">
        <v>0</v>
      </c>
      <c r="I213" s="35"/>
      <c r="K213" s="79">
        <v>595.57</v>
      </c>
      <c r="L213" s="79">
        <f t="shared" si="3"/>
        <v>-595.57</v>
      </c>
      <c r="M213" s="98"/>
    </row>
    <row r="214" spans="1:13" ht="15">
      <c r="A214" s="83"/>
      <c r="B214" s="99"/>
      <c r="C214" s="36"/>
      <c r="D214" s="36"/>
      <c r="E214" s="100" t="s">
        <v>10</v>
      </c>
      <c r="F214" s="100" t="s">
        <v>101</v>
      </c>
      <c r="G214" s="35"/>
      <c r="H214" s="79">
        <v>0</v>
      </c>
      <c r="I214" s="35"/>
      <c r="K214" s="79">
        <v>365.22</v>
      </c>
      <c r="L214" s="79">
        <f t="shared" si="3"/>
        <v>-365.22</v>
      </c>
      <c r="M214" s="98"/>
    </row>
    <row r="215" spans="1:13" ht="15">
      <c r="A215" s="83"/>
      <c r="B215" s="99"/>
      <c r="C215" s="36"/>
      <c r="D215" s="36"/>
      <c r="E215" s="100" t="s">
        <v>11</v>
      </c>
      <c r="F215" s="100" t="s">
        <v>93</v>
      </c>
      <c r="G215" s="35"/>
      <c r="H215" s="79">
        <v>0</v>
      </c>
      <c r="I215" s="35"/>
      <c r="K215" s="79">
        <v>0</v>
      </c>
      <c r="L215" s="79">
        <f t="shared" si="3"/>
        <v>0</v>
      </c>
      <c r="M215" s="98"/>
    </row>
    <row r="216" spans="1:13" ht="15">
      <c r="A216" s="83"/>
      <c r="B216" s="99"/>
      <c r="C216" s="36"/>
      <c r="D216" s="36"/>
      <c r="E216" s="100" t="s">
        <v>12</v>
      </c>
      <c r="F216" s="100" t="s">
        <v>84</v>
      </c>
      <c r="G216" s="35"/>
      <c r="H216" s="79">
        <v>0</v>
      </c>
      <c r="I216" s="35"/>
      <c r="K216" s="79">
        <v>0</v>
      </c>
      <c r="L216" s="79">
        <f t="shared" si="3"/>
        <v>0</v>
      </c>
      <c r="M216" s="98"/>
    </row>
    <row r="217" spans="1:13" ht="15">
      <c r="A217" s="83"/>
      <c r="B217" s="99"/>
      <c r="C217" s="36"/>
      <c r="D217" s="36"/>
      <c r="E217" s="100" t="s">
        <v>13</v>
      </c>
      <c r="F217" s="100" t="s">
        <v>41</v>
      </c>
      <c r="G217" s="35"/>
      <c r="H217" s="79">
        <v>0</v>
      </c>
      <c r="I217" s="35"/>
      <c r="K217" s="79">
        <v>17229</v>
      </c>
      <c r="L217" s="79">
        <f t="shared" si="3"/>
        <v>-17229</v>
      </c>
      <c r="M217" s="98"/>
    </row>
    <row r="218" spans="1:13" ht="15">
      <c r="A218" s="83"/>
      <c r="B218" s="99"/>
      <c r="C218" s="36"/>
      <c r="D218" s="36"/>
      <c r="E218" s="100" t="s">
        <v>14</v>
      </c>
      <c r="F218" s="100" t="s">
        <v>68</v>
      </c>
      <c r="G218" s="35"/>
      <c r="H218" s="79">
        <v>0</v>
      </c>
      <c r="I218" s="35"/>
      <c r="K218" s="79">
        <v>2000</v>
      </c>
      <c r="L218" s="79">
        <f t="shared" si="3"/>
        <v>-2000</v>
      </c>
      <c r="M218" s="98"/>
    </row>
    <row r="219" spans="1:13" ht="15">
      <c r="A219" s="83"/>
      <c r="B219" s="99"/>
      <c r="C219" s="36"/>
      <c r="D219" s="36"/>
      <c r="E219" s="100" t="s">
        <v>15</v>
      </c>
      <c r="F219" s="100" t="s">
        <v>97</v>
      </c>
      <c r="G219" s="35"/>
      <c r="H219" s="79">
        <v>0</v>
      </c>
      <c r="I219" s="35"/>
      <c r="K219" s="79">
        <v>0</v>
      </c>
      <c r="L219" s="79">
        <f t="shared" si="3"/>
        <v>0</v>
      </c>
      <c r="M219" s="98"/>
    </row>
    <row r="220" spans="1:13" ht="15">
      <c r="A220" s="83"/>
      <c r="B220" s="99"/>
      <c r="C220" s="36"/>
      <c r="D220" s="36"/>
      <c r="E220" s="100" t="s">
        <v>17</v>
      </c>
      <c r="F220" s="100" t="s">
        <v>98</v>
      </c>
      <c r="G220" s="35"/>
      <c r="H220" s="79">
        <v>0</v>
      </c>
      <c r="I220" s="35"/>
      <c r="K220" s="79">
        <v>37125</v>
      </c>
      <c r="L220" s="79">
        <f t="shared" si="3"/>
        <v>-37125</v>
      </c>
      <c r="M220" s="98"/>
    </row>
    <row r="221" spans="1:13" ht="15">
      <c r="A221" s="83"/>
      <c r="B221" s="99"/>
      <c r="C221" s="36"/>
      <c r="D221" s="36"/>
      <c r="E221" s="100" t="s">
        <v>18</v>
      </c>
      <c r="F221" s="100" t="s">
        <v>92</v>
      </c>
      <c r="G221" s="35"/>
      <c r="H221" s="79">
        <v>0</v>
      </c>
      <c r="I221" s="35"/>
      <c r="K221" s="79">
        <v>0</v>
      </c>
      <c r="L221" s="79">
        <f t="shared" si="3"/>
        <v>0</v>
      </c>
      <c r="M221" s="98"/>
    </row>
    <row r="222" spans="1:13" ht="15">
      <c r="A222" s="83"/>
      <c r="B222" s="99"/>
      <c r="C222" s="36"/>
      <c r="D222" s="36"/>
      <c r="E222" s="100" t="s">
        <v>20</v>
      </c>
      <c r="F222" s="100" t="s">
        <v>64</v>
      </c>
      <c r="G222" s="35"/>
      <c r="H222" s="79">
        <v>0</v>
      </c>
      <c r="I222" s="35"/>
      <c r="K222" s="79">
        <v>44300</v>
      </c>
      <c r="L222" s="79">
        <f t="shared" si="3"/>
        <v>-44300</v>
      </c>
      <c r="M222" s="98"/>
    </row>
    <row r="223" spans="1:13" ht="15">
      <c r="A223" s="83"/>
      <c r="B223" s="99"/>
      <c r="C223" s="36"/>
      <c r="D223" s="36"/>
      <c r="E223" s="100" t="s">
        <v>21</v>
      </c>
      <c r="F223" s="100" t="s">
        <v>73</v>
      </c>
      <c r="G223" s="35"/>
      <c r="H223" s="79">
        <v>0</v>
      </c>
      <c r="I223" s="35"/>
      <c r="K223" s="79">
        <v>4000</v>
      </c>
      <c r="L223" s="79">
        <f t="shared" si="3"/>
        <v>-4000</v>
      </c>
      <c r="M223" s="98"/>
    </row>
    <row r="224" spans="1:13" ht="15">
      <c r="A224" s="83"/>
      <c r="B224" s="99"/>
      <c r="C224" s="36"/>
      <c r="D224" s="36"/>
      <c r="E224" s="100" t="s">
        <v>22</v>
      </c>
      <c r="F224" s="100" t="s">
        <v>70</v>
      </c>
      <c r="G224" s="35"/>
      <c r="H224" s="79">
        <v>0</v>
      </c>
      <c r="I224" s="35"/>
      <c r="K224" s="79">
        <v>5800</v>
      </c>
      <c r="L224" s="79">
        <f t="shared" si="3"/>
        <v>-5800</v>
      </c>
      <c r="M224" s="98"/>
    </row>
    <row r="225" spans="1:13" ht="15">
      <c r="A225" s="83"/>
      <c r="B225" s="99"/>
      <c r="C225" s="36"/>
      <c r="D225" s="36"/>
      <c r="E225" s="100" t="s">
        <v>23</v>
      </c>
      <c r="F225" s="100" t="s">
        <v>72</v>
      </c>
      <c r="G225" s="35"/>
      <c r="H225" s="79">
        <v>0</v>
      </c>
      <c r="I225" s="35"/>
      <c r="K225" s="79">
        <v>19375</v>
      </c>
      <c r="L225" s="79">
        <f t="shared" si="3"/>
        <v>-19375</v>
      </c>
      <c r="M225" s="98"/>
    </row>
    <row r="226" spans="1:13" ht="15">
      <c r="A226" s="83"/>
      <c r="B226" s="99"/>
      <c r="C226" s="36"/>
      <c r="D226" s="36"/>
      <c r="E226" s="100" t="s">
        <v>24</v>
      </c>
      <c r="F226" s="100" t="s">
        <v>55</v>
      </c>
      <c r="G226" s="35"/>
      <c r="H226" s="79">
        <v>0</v>
      </c>
      <c r="I226" s="35"/>
      <c r="K226" s="79">
        <v>500</v>
      </c>
      <c r="L226" s="79">
        <f t="shared" si="3"/>
        <v>-500</v>
      </c>
      <c r="M226" s="98"/>
    </row>
    <row r="227" spans="1:13" ht="15">
      <c r="A227" s="83"/>
      <c r="B227" s="99"/>
      <c r="C227" s="36"/>
      <c r="D227" s="36"/>
      <c r="E227" s="100" t="s">
        <v>25</v>
      </c>
      <c r="F227" s="100" t="s">
        <v>62</v>
      </c>
      <c r="G227" s="35"/>
      <c r="H227" s="79">
        <v>0</v>
      </c>
      <c r="I227" s="35"/>
      <c r="K227" s="79">
        <v>349.66</v>
      </c>
      <c r="L227" s="79">
        <f t="shared" si="3"/>
        <v>-349.66</v>
      </c>
      <c r="M227" s="98"/>
    </row>
    <row r="228" spans="1:13" ht="15">
      <c r="A228" s="83"/>
      <c r="B228" s="99"/>
      <c r="C228" s="36"/>
      <c r="D228" s="36"/>
      <c r="E228" s="100" t="s">
        <v>26</v>
      </c>
      <c r="F228" s="100" t="s">
        <v>56</v>
      </c>
      <c r="G228" s="35"/>
      <c r="H228" s="79">
        <v>0</v>
      </c>
      <c r="I228" s="35"/>
      <c r="K228" s="79">
        <v>1195.42</v>
      </c>
      <c r="L228" s="79">
        <f t="shared" si="3"/>
        <v>-1195.42</v>
      </c>
      <c r="M228" s="98"/>
    </row>
    <row r="229" spans="1:13" ht="15">
      <c r="A229" s="83"/>
      <c r="B229" s="99"/>
      <c r="C229" s="36"/>
      <c r="D229" s="36"/>
      <c r="E229" s="100" t="s">
        <v>27</v>
      </c>
      <c r="F229" s="100" t="s">
        <v>63</v>
      </c>
      <c r="G229" s="35"/>
      <c r="H229" s="79">
        <v>0</v>
      </c>
      <c r="I229" s="35"/>
      <c r="K229" s="79">
        <v>1988.99</v>
      </c>
      <c r="L229" s="79">
        <f t="shared" si="3"/>
        <v>-1988.99</v>
      </c>
      <c r="M229" s="98"/>
    </row>
    <row r="230" spans="1:13" ht="15">
      <c r="A230" s="83"/>
      <c r="B230" s="99"/>
      <c r="C230" s="36"/>
      <c r="D230" s="36"/>
      <c r="E230" s="100" t="s">
        <v>29</v>
      </c>
      <c r="F230" s="100" t="s">
        <v>81</v>
      </c>
      <c r="G230" s="35"/>
      <c r="H230" s="79">
        <v>0</v>
      </c>
      <c r="I230" s="35"/>
      <c r="K230" s="79">
        <v>250</v>
      </c>
      <c r="L230" s="79">
        <f t="shared" si="3"/>
        <v>-250</v>
      </c>
      <c r="M230" s="98"/>
    </row>
    <row r="231" spans="1:13" ht="15">
      <c r="A231" s="83"/>
      <c r="B231" s="99"/>
      <c r="C231" s="36"/>
      <c r="D231" s="36"/>
      <c r="E231" s="100" t="s">
        <v>30</v>
      </c>
      <c r="F231" s="100" t="s">
        <v>77</v>
      </c>
      <c r="G231" s="35"/>
      <c r="H231" s="79">
        <v>0</v>
      </c>
      <c r="I231" s="35"/>
      <c r="K231" s="79">
        <v>11578.99</v>
      </c>
      <c r="L231" s="79">
        <f t="shared" si="3"/>
        <v>-11578.99</v>
      </c>
      <c r="M231" s="98"/>
    </row>
    <row r="232" spans="1:13" ht="15">
      <c r="A232" s="83"/>
      <c r="B232" s="99"/>
      <c r="C232" s="36"/>
      <c r="D232" s="36"/>
      <c r="E232" s="100" t="s">
        <v>31</v>
      </c>
      <c r="F232" s="100" t="s">
        <v>89</v>
      </c>
      <c r="G232" s="35"/>
      <c r="H232" s="79">
        <v>0</v>
      </c>
      <c r="I232" s="35"/>
      <c r="K232" s="79">
        <v>21013.75</v>
      </c>
      <c r="L232" s="79">
        <f t="shared" si="3"/>
        <v>-21013.75</v>
      </c>
      <c r="M232" s="98"/>
    </row>
    <row r="233" spans="1:13" ht="15">
      <c r="A233" s="83"/>
      <c r="B233" s="99"/>
      <c r="C233" s="36"/>
      <c r="D233" s="36"/>
      <c r="E233" s="100" t="s">
        <v>32</v>
      </c>
      <c r="F233" s="100" t="s">
        <v>99</v>
      </c>
      <c r="G233" s="35"/>
      <c r="H233" s="79">
        <v>0</v>
      </c>
      <c r="I233" s="35"/>
      <c r="K233" s="79">
        <v>2285</v>
      </c>
      <c r="L233" s="79">
        <f t="shared" si="3"/>
        <v>-2285</v>
      </c>
      <c r="M233" s="98"/>
    </row>
    <row r="234" spans="1:13" ht="15">
      <c r="A234" s="83"/>
      <c r="B234" s="99"/>
      <c r="C234" s="36"/>
      <c r="D234" s="36"/>
      <c r="E234" s="100" t="s">
        <v>33</v>
      </c>
      <c r="F234" s="100" t="s">
        <v>102</v>
      </c>
      <c r="G234" s="35"/>
      <c r="H234" s="79">
        <v>0</v>
      </c>
      <c r="I234" s="35"/>
      <c r="K234" s="79">
        <v>10335</v>
      </c>
      <c r="L234" s="79">
        <f t="shared" si="3"/>
        <v>-10335</v>
      </c>
      <c r="M234" s="98"/>
    </row>
    <row r="235" spans="1:13" ht="15">
      <c r="A235" s="83"/>
      <c r="B235" s="99"/>
      <c r="C235" s="36"/>
      <c r="D235" s="36"/>
      <c r="E235" s="100" t="s">
        <v>35</v>
      </c>
      <c r="F235" s="100" t="s">
        <v>88</v>
      </c>
      <c r="G235" s="35"/>
      <c r="H235" s="79">
        <v>128000</v>
      </c>
      <c r="I235" s="35"/>
      <c r="K235" s="79">
        <v>0</v>
      </c>
      <c r="L235" s="79">
        <f t="shared" si="3"/>
        <v>128000</v>
      </c>
      <c r="M235" s="98"/>
    </row>
    <row r="236" spans="1:13" ht="15" hidden="1">
      <c r="A236" s="83"/>
      <c r="B236" s="99"/>
      <c r="C236" s="36">
        <v>3</v>
      </c>
      <c r="D236" s="36"/>
      <c r="E236" s="36"/>
      <c r="F236" s="35"/>
      <c r="G236" s="35"/>
      <c r="H236" s="35"/>
      <c r="I236" s="35"/>
      <c r="K236" s="35"/>
      <c r="L236" s="35"/>
      <c r="M236" s="98"/>
    </row>
    <row r="237" spans="3:13" ht="15" hidden="1">
      <c r="C237">
        <v>2</v>
      </c>
      <c r="F237" s="25"/>
      <c r="H237" s="25"/>
      <c r="K237" s="25"/>
      <c r="L237" s="25"/>
      <c r="M237" s="98"/>
    </row>
    <row r="238" spans="1:13" ht="15">
      <c r="A238" s="38"/>
      <c r="B238" s="21" t="s">
        <v>3</v>
      </c>
      <c r="C238" s="21" t="s">
        <v>80</v>
      </c>
      <c r="D238" s="21"/>
      <c r="E238" s="22"/>
      <c r="F238" s="23"/>
      <c r="G238" s="70">
        <v>134056.53</v>
      </c>
      <c r="H238" s="23">
        <f>SUBTOTAL(9,H239:H252)</f>
        <v>5000</v>
      </c>
      <c r="I238" s="70">
        <v>0</v>
      </c>
      <c r="J238" s="23">
        <f>G238+H238-I238</f>
        <v>139056.53</v>
      </c>
      <c r="K238" s="23">
        <f>SUBTOTAL(9,K239:K252)</f>
        <v>139056.53</v>
      </c>
      <c r="L238" s="23">
        <f>H238-K238</f>
        <v>-134056.53</v>
      </c>
      <c r="M238" s="121">
        <f>J238-K238</f>
        <v>0</v>
      </c>
    </row>
    <row r="239" spans="1:13" ht="15" hidden="1">
      <c r="A239" s="39"/>
      <c r="B239" s="44"/>
      <c r="C239" s="20"/>
      <c r="D239" s="20"/>
      <c r="E239" s="20"/>
      <c r="F239" s="24"/>
      <c r="H239" s="24"/>
      <c r="K239" s="24"/>
      <c r="L239" s="24"/>
      <c r="M239" s="98"/>
    </row>
    <row r="240" spans="1:13" ht="15">
      <c r="A240" s="40"/>
      <c r="B240" s="45"/>
      <c r="C240" s="109" t="s">
        <v>45</v>
      </c>
      <c r="D240" s="109"/>
      <c r="E240" s="109" t="s">
        <v>100</v>
      </c>
      <c r="F240" s="110"/>
      <c r="G240" s="110">
        <v>0</v>
      </c>
      <c r="H240" s="110">
        <f>SUBTOTAL(9,H241:H244)</f>
        <v>5000</v>
      </c>
      <c r="I240" s="110">
        <v>0</v>
      </c>
      <c r="J240" s="111">
        <f>G240+H240-I240</f>
        <v>5000</v>
      </c>
      <c r="K240" s="110">
        <f>SUBTOTAL(9,K241:K244)</f>
        <v>5000</v>
      </c>
      <c r="L240" s="110">
        <f>H240-K240</f>
        <v>0</v>
      </c>
      <c r="M240" s="111">
        <f>J240-K240</f>
        <v>0</v>
      </c>
    </row>
    <row r="241" spans="1:13" ht="15" hidden="1">
      <c r="A241" s="83"/>
      <c r="B241" s="99"/>
      <c r="C241" s="36"/>
      <c r="D241" s="36"/>
      <c r="E241" s="36"/>
      <c r="F241" s="35"/>
      <c r="G241" s="35"/>
      <c r="H241" s="35"/>
      <c r="I241" s="35"/>
      <c r="K241" s="35"/>
      <c r="L241" s="35"/>
      <c r="M241" s="98"/>
    </row>
    <row r="242" spans="1:13" ht="15">
      <c r="A242" s="83"/>
      <c r="B242" s="99"/>
      <c r="C242" s="36"/>
      <c r="D242" s="36"/>
      <c r="E242" s="100" t="s">
        <v>22</v>
      </c>
      <c r="F242" s="100" t="s">
        <v>70</v>
      </c>
      <c r="G242" s="35"/>
      <c r="H242" s="79">
        <v>0</v>
      </c>
      <c r="I242" s="35"/>
      <c r="K242" s="79">
        <v>5000</v>
      </c>
      <c r="L242" s="79">
        <f>H242-K242</f>
        <v>-5000</v>
      </c>
      <c r="M242" s="98"/>
    </row>
    <row r="243" spans="1:13" ht="15">
      <c r="A243" s="83"/>
      <c r="B243" s="99"/>
      <c r="C243" s="36"/>
      <c r="D243" s="36"/>
      <c r="E243" s="100" t="s">
        <v>34</v>
      </c>
      <c r="F243" s="100" t="s">
        <v>106</v>
      </c>
      <c r="G243" s="35"/>
      <c r="H243" s="79">
        <v>5000</v>
      </c>
      <c r="I243" s="35"/>
      <c r="K243" s="79">
        <v>0</v>
      </c>
      <c r="L243" s="79">
        <f>H243-K243</f>
        <v>5000</v>
      </c>
      <c r="M243" s="98"/>
    </row>
    <row r="244" spans="1:13" ht="15" hidden="1">
      <c r="A244" s="83"/>
      <c r="B244" s="99"/>
      <c r="C244" s="36">
        <v>3</v>
      </c>
      <c r="D244" s="36"/>
      <c r="E244" s="36"/>
      <c r="F244" s="35"/>
      <c r="G244" s="35"/>
      <c r="H244" s="35"/>
      <c r="I244" s="35"/>
      <c r="K244" s="35"/>
      <c r="L244" s="35"/>
      <c r="M244" s="98"/>
    </row>
    <row r="245" spans="1:13" ht="15">
      <c r="A245" s="40"/>
      <c r="B245" s="45"/>
      <c r="C245" s="109" t="s">
        <v>47</v>
      </c>
      <c r="D245" s="109"/>
      <c r="E245" s="109" t="s">
        <v>83</v>
      </c>
      <c r="F245" s="110"/>
      <c r="G245" s="110">
        <v>134056.53</v>
      </c>
      <c r="H245" s="110">
        <f>SUBTOTAL(9,H246:H251)</f>
        <v>0</v>
      </c>
      <c r="I245" s="110">
        <v>0</v>
      </c>
      <c r="J245" s="111">
        <f>G245+H245-I245</f>
        <v>134056.53</v>
      </c>
      <c r="K245" s="110">
        <f>SUBTOTAL(9,K246:K251)</f>
        <v>134056.53</v>
      </c>
      <c r="L245" s="110">
        <f>H245-K245</f>
        <v>-134056.53</v>
      </c>
      <c r="M245" s="111">
        <f>J245-K245</f>
        <v>0</v>
      </c>
    </row>
    <row r="246" spans="1:13" ht="15" hidden="1">
      <c r="A246" s="83"/>
      <c r="B246" s="99"/>
      <c r="C246" s="36"/>
      <c r="D246" s="36"/>
      <c r="E246" s="36"/>
      <c r="F246" s="35"/>
      <c r="G246" s="35"/>
      <c r="H246" s="35"/>
      <c r="I246" s="35"/>
      <c r="K246" s="35"/>
      <c r="L246" s="35"/>
      <c r="M246" s="98"/>
    </row>
    <row r="247" spans="1:13" ht="15">
      <c r="A247" s="83"/>
      <c r="B247" s="99"/>
      <c r="C247" s="36"/>
      <c r="D247" s="36"/>
      <c r="E247" s="100" t="s">
        <v>5</v>
      </c>
      <c r="F247" s="100" t="s">
        <v>79</v>
      </c>
      <c r="G247" s="35"/>
      <c r="H247" s="79">
        <v>0</v>
      </c>
      <c r="I247" s="35"/>
      <c r="K247" s="79">
        <v>130280.53</v>
      </c>
      <c r="L247" s="79">
        <f>H247-K247</f>
        <v>-130280.53</v>
      </c>
      <c r="M247" s="98"/>
    </row>
    <row r="248" spans="1:13" ht="15">
      <c r="A248" s="83"/>
      <c r="B248" s="99"/>
      <c r="C248" s="36"/>
      <c r="D248" s="36"/>
      <c r="E248" s="100" t="s">
        <v>10</v>
      </c>
      <c r="F248" s="100" t="s">
        <v>101</v>
      </c>
      <c r="G248" s="35"/>
      <c r="H248" s="79">
        <v>0</v>
      </c>
      <c r="I248" s="35"/>
      <c r="K248" s="79">
        <v>3776</v>
      </c>
      <c r="L248" s="79">
        <f>H248-K248</f>
        <v>-3776</v>
      </c>
      <c r="M248" s="98"/>
    </row>
    <row r="249" spans="1:13" ht="15">
      <c r="A249" s="83"/>
      <c r="B249" s="99"/>
      <c r="C249" s="36"/>
      <c r="D249" s="36"/>
      <c r="E249" s="100" t="s">
        <v>20</v>
      </c>
      <c r="F249" s="100" t="s">
        <v>64</v>
      </c>
      <c r="G249" s="35"/>
      <c r="H249" s="79">
        <v>0</v>
      </c>
      <c r="I249" s="35"/>
      <c r="K249" s="79">
        <v>0</v>
      </c>
      <c r="L249" s="79">
        <f>H249-K249</f>
        <v>0</v>
      </c>
      <c r="M249" s="98"/>
    </row>
    <row r="250" spans="1:13" ht="15">
      <c r="A250" s="83"/>
      <c r="B250" s="99"/>
      <c r="C250" s="36"/>
      <c r="D250" s="36"/>
      <c r="E250" s="100" t="s">
        <v>34</v>
      </c>
      <c r="F250" s="100" t="s">
        <v>106</v>
      </c>
      <c r="G250" s="35"/>
      <c r="H250" s="79">
        <v>0</v>
      </c>
      <c r="I250" s="35"/>
      <c r="K250" s="79">
        <v>0</v>
      </c>
      <c r="L250" s="79">
        <f>H250-K250</f>
        <v>0</v>
      </c>
      <c r="M250" s="98"/>
    </row>
    <row r="251" spans="1:13" ht="15" hidden="1">
      <c r="A251" s="83"/>
      <c r="B251" s="99"/>
      <c r="C251" s="36">
        <v>3</v>
      </c>
      <c r="D251" s="36"/>
      <c r="E251" s="36"/>
      <c r="F251" s="35"/>
      <c r="G251" s="35"/>
      <c r="H251" s="35"/>
      <c r="I251" s="35"/>
      <c r="K251" s="35"/>
      <c r="L251" s="35"/>
      <c r="M251" s="98"/>
    </row>
    <row r="252" spans="3:13" ht="15" hidden="1">
      <c r="C252">
        <v>2</v>
      </c>
      <c r="F252" s="25"/>
      <c r="H252" s="25"/>
      <c r="K252" s="25"/>
      <c r="L252" s="25"/>
      <c r="M252" s="98"/>
    </row>
    <row r="253" spans="3:13" ht="15" hidden="1">
      <c r="C253">
        <v>1</v>
      </c>
      <c r="F253" s="25"/>
      <c r="H253" s="25"/>
      <c r="K253" s="25"/>
      <c r="L253" s="25"/>
      <c r="M253" s="98"/>
    </row>
    <row r="254" spans="3:13" ht="15" hidden="1">
      <c r="C254" t="s">
        <v>0</v>
      </c>
      <c r="F254" s="25"/>
      <c r="H254" s="25"/>
      <c r="K254" s="25"/>
      <c r="L254" s="25"/>
      <c r="M254" s="98"/>
    </row>
    <row r="255" spans="1:13" ht="15">
      <c r="A255" s="14" t="s">
        <v>48</v>
      </c>
      <c r="B255" s="14"/>
      <c r="C255" s="14"/>
      <c r="D255" s="14"/>
      <c r="E255" s="14"/>
      <c r="F255" s="15"/>
      <c r="G255" s="15">
        <f>F151</f>
        <v>371634.14</v>
      </c>
      <c r="H255" s="15">
        <f>SUBTOTAL(9,H165:H254)</f>
        <v>2556612.85</v>
      </c>
      <c r="I255" s="15">
        <f>F152</f>
        <v>163127.61</v>
      </c>
      <c r="J255" s="15">
        <f>G255+H255-I255</f>
        <v>2765119.3800000004</v>
      </c>
      <c r="K255" s="15">
        <f>SUBTOTAL(9,K165:K254)</f>
        <v>2765119.3800000004</v>
      </c>
      <c r="L255" s="15">
        <f>H255-K255</f>
        <v>-208506.53000000026</v>
      </c>
      <c r="M255" s="15">
        <f>J255-K255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" right="0.7" top="0.75" bottom="0.75" header="0.3" footer="0.3"/>
  <pageSetup fitToHeight="0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VIDA</cp:lastModifiedBy>
  <cp:lastPrinted>2022-09-06T09:15:01Z</cp:lastPrinted>
  <dcterms:created xsi:type="dcterms:W3CDTF">2014-09-10T12:00:17Z</dcterms:created>
  <dcterms:modified xsi:type="dcterms:W3CDTF">2022-09-06T09:35:24Z</dcterms:modified>
  <cp:category/>
  <cp:version/>
  <cp:contentType/>
  <cp:contentStatus/>
</cp:coreProperties>
</file>